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estatistica\COLABORADORES\1 - DIRETORIA\3 - SITE\"/>
    </mc:Choice>
  </mc:AlternateContent>
  <xr:revisionPtr revIDLastSave="0" documentId="13_ncr:1_{DC3AE8D3-A555-44E3-B186-6062D0DB9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2" l="1"/>
  <c r="P32" i="2"/>
  <c r="P33" i="2"/>
  <c r="O18" i="2"/>
  <c r="O24" i="2"/>
  <c r="O23" i="2"/>
  <c r="O14" i="2"/>
  <c r="N25" i="2"/>
  <c r="P69" i="2"/>
  <c r="P75" i="2"/>
  <c r="P81" i="2"/>
  <c r="P82" i="2" s="1"/>
  <c r="O81" i="2"/>
  <c r="P13" i="2"/>
  <c r="G25" i="2"/>
  <c r="H18" i="2"/>
  <c r="G18" i="2"/>
  <c r="P30" i="2"/>
  <c r="P24" i="2"/>
  <c r="P23" i="2"/>
  <c r="P14" i="2"/>
  <c r="P15" i="2"/>
  <c r="P16" i="2"/>
  <c r="P17" i="2"/>
  <c r="O13" i="2"/>
  <c r="O25" i="2"/>
  <c r="O58" i="2"/>
  <c r="O57" i="2"/>
  <c r="O52" i="2"/>
  <c r="O51" i="2"/>
  <c r="O45" i="2"/>
  <c r="O69" i="2"/>
  <c r="O70" i="2"/>
  <c r="O17" i="2"/>
  <c r="N76" i="2"/>
  <c r="L76" i="2"/>
  <c r="I76" i="2"/>
  <c r="P57" i="2"/>
  <c r="C18" i="2"/>
  <c r="D82" i="2"/>
  <c r="E82" i="2"/>
  <c r="F82" i="2"/>
  <c r="G82" i="2"/>
  <c r="H82" i="2"/>
  <c r="I82" i="2"/>
  <c r="J82" i="2"/>
  <c r="K82" i="2"/>
  <c r="L82" i="2"/>
  <c r="M82" i="2"/>
  <c r="N82" i="2"/>
  <c r="C82" i="2"/>
  <c r="D76" i="2"/>
  <c r="E76" i="2"/>
  <c r="F76" i="2"/>
  <c r="G76" i="2"/>
  <c r="H76" i="2"/>
  <c r="J76" i="2"/>
  <c r="K76" i="2"/>
  <c r="M76" i="2"/>
  <c r="C76" i="2"/>
  <c r="B25" i="2" l="1"/>
  <c r="O75" i="2"/>
  <c r="O63" i="2"/>
  <c r="P45" i="2"/>
  <c r="O39" i="2"/>
  <c r="O30" i="2"/>
  <c r="O15" i="2"/>
  <c r="O16" i="2"/>
  <c r="B82" i="2"/>
  <c r="O82" i="2" s="1"/>
  <c r="H58" i="2"/>
  <c r="O31" i="2"/>
  <c r="O32" i="2"/>
  <c r="O33" i="2"/>
  <c r="H70" i="2"/>
  <c r="H64" i="2"/>
  <c r="H52" i="2"/>
  <c r="P51" i="2"/>
  <c r="P52" i="2" s="1"/>
  <c r="G40" i="2"/>
  <c r="Q30" i="2"/>
  <c r="P76" i="2"/>
  <c r="P70" i="2"/>
  <c r="P63" i="2"/>
  <c r="P64" i="2" s="1"/>
  <c r="Q13" i="2" l="1"/>
  <c r="P39" i="2"/>
  <c r="Q39" i="2" s="1"/>
  <c r="Q81" i="2"/>
  <c r="Q82" i="2" s="1"/>
  <c r="H46" i="2"/>
  <c r="H40" i="2"/>
  <c r="H34" i="2"/>
  <c r="H25" i="2"/>
  <c r="B76" i="2" l="1"/>
  <c r="O76" i="2" s="1"/>
  <c r="Q75" i="2"/>
  <c r="Q76" i="2" s="1"/>
  <c r="B70" i="2"/>
  <c r="E70" i="2"/>
  <c r="C25" i="2"/>
  <c r="D25" i="2"/>
  <c r="E25" i="2"/>
  <c r="F25" i="2"/>
  <c r="I25" i="2"/>
  <c r="J25" i="2"/>
  <c r="K25" i="2"/>
  <c r="L25" i="2"/>
  <c r="M25" i="2"/>
  <c r="L18" i="2"/>
  <c r="Q17" i="2"/>
  <c r="Q16" i="2"/>
  <c r="Q14" i="2"/>
  <c r="P25" i="2" l="1"/>
  <c r="Q15" i="2"/>
  <c r="B18" i="2"/>
  <c r="C46" i="2"/>
  <c r="B46" i="2"/>
  <c r="O46" i="2" s="1"/>
  <c r="C70" i="2"/>
  <c r="D18" i="2"/>
  <c r="E18" i="2"/>
  <c r="F18" i="2"/>
  <c r="I18" i="2"/>
  <c r="J18" i="2"/>
  <c r="K18" i="2"/>
  <c r="M18" i="2"/>
  <c r="N18" i="2"/>
  <c r="D34" i="2"/>
  <c r="E34" i="2"/>
  <c r="F34" i="2"/>
  <c r="G34" i="2"/>
  <c r="I34" i="2"/>
  <c r="J34" i="2"/>
  <c r="K34" i="2"/>
  <c r="L34" i="2"/>
  <c r="M34" i="2"/>
  <c r="N34" i="2"/>
  <c r="C34" i="2"/>
  <c r="N70" i="2"/>
  <c r="M70" i="2"/>
  <c r="L70" i="2"/>
  <c r="K70" i="2"/>
  <c r="J70" i="2"/>
  <c r="I70" i="2"/>
  <c r="G70" i="2"/>
  <c r="F70" i="2"/>
  <c r="D70" i="2"/>
  <c r="N64" i="2"/>
  <c r="M64" i="2"/>
  <c r="L64" i="2"/>
  <c r="K64" i="2"/>
  <c r="J64" i="2"/>
  <c r="I64" i="2"/>
  <c r="G64" i="2"/>
  <c r="F64" i="2"/>
  <c r="E64" i="2"/>
  <c r="D64" i="2"/>
  <c r="C64" i="2"/>
  <c r="B64" i="2"/>
  <c r="O64" i="2" s="1"/>
  <c r="N58" i="2"/>
  <c r="M58" i="2"/>
  <c r="L58" i="2"/>
  <c r="K58" i="2"/>
  <c r="J58" i="2"/>
  <c r="I58" i="2"/>
  <c r="G58" i="2"/>
  <c r="F58" i="2"/>
  <c r="E58" i="2"/>
  <c r="D58" i="2"/>
  <c r="C58" i="2"/>
  <c r="B58" i="2"/>
  <c r="N52" i="2"/>
  <c r="M52" i="2"/>
  <c r="L52" i="2"/>
  <c r="K52" i="2"/>
  <c r="J52" i="2"/>
  <c r="I52" i="2"/>
  <c r="G52" i="2"/>
  <c r="F52" i="2"/>
  <c r="E52" i="2"/>
  <c r="D52" i="2"/>
  <c r="C52" i="2"/>
  <c r="B52" i="2"/>
  <c r="P40" i="2"/>
  <c r="N40" i="2"/>
  <c r="M40" i="2"/>
  <c r="L40" i="2"/>
  <c r="K40" i="2"/>
  <c r="J40" i="2"/>
  <c r="I40" i="2"/>
  <c r="F40" i="2"/>
  <c r="E40" i="2"/>
  <c r="D40" i="2"/>
  <c r="C40" i="2"/>
  <c r="B40" i="2"/>
  <c r="O40" i="2" s="1"/>
  <c r="B34" i="2"/>
  <c r="O34" i="2" s="1"/>
  <c r="P18" i="2" l="1"/>
  <c r="Q18" i="2" s="1"/>
  <c r="P34" i="2"/>
  <c r="Q69" i="2"/>
  <c r="Q70" i="2" s="1"/>
  <c r="Q51" i="2"/>
  <c r="Q32" i="2"/>
  <c r="Q52" i="2"/>
  <c r="Q23" i="2"/>
  <c r="Q24" i="2"/>
  <c r="Q40" i="2"/>
  <c r="Q33" i="2"/>
  <c r="Q25" i="2" l="1"/>
  <c r="P58" i="2"/>
  <c r="Q64" i="2" l="1"/>
  <c r="Q57" i="2"/>
  <c r="Q58" i="2"/>
  <c r="Q63" i="2"/>
  <c r="N46" i="2"/>
  <c r="M46" i="2"/>
  <c r="L46" i="2"/>
  <c r="K46" i="2"/>
  <c r="J46" i="2"/>
  <c r="I46" i="2"/>
  <c r="G46" i="2"/>
  <c r="F46" i="2"/>
  <c r="E46" i="2"/>
  <c r="D46" i="2"/>
  <c r="P46" i="2"/>
  <c r="Q34" i="2" l="1"/>
  <c r="Q31" i="2"/>
  <c r="Q45" i="2"/>
  <c r="Q46" i="2"/>
</calcChain>
</file>

<file path=xl/sharedStrings.xml><?xml version="1.0" encoding="utf-8"?>
<sst xmlns="http://schemas.openxmlformats.org/spreadsheetml/2006/main" count="362" uniqueCount="46">
  <si>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</si>
  <si>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</si>
  <si>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</si>
  <si>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</si>
  <si>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</si>
  <si>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</si>
  <si>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</si>
  <si>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</si>
  <si>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</si>
  <si>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</si>
  <si>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</si>
  <si>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</si>
  <si>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Cont.</t>
  </si>
  <si>
    <t>Real.</t>
  </si>
  <si>
    <t>%</t>
  </si>
  <si>
    <t xml:space="preserve">Meta contratada mensal </t>
  </si>
  <si>
    <t>Hospital Municipal de Barueri Dr. Francisco Moran</t>
  </si>
  <si>
    <t>CLINICA PSQUIÁTRICA</t>
  </si>
  <si>
    <t>CLINICA PEDIÁTRICA</t>
  </si>
  <si>
    <t>CLINICA OBSTÉTRICA</t>
  </si>
  <si>
    <t>CLINICA CIRÚRGICA</t>
  </si>
  <si>
    <t>CLINICA MÉDICA</t>
  </si>
  <si>
    <t>HOSPITAL DIA</t>
  </si>
  <si>
    <t>CIRÚRGIAS OFTALMOLÓGICAS</t>
  </si>
  <si>
    <t>CIRÚRGIAS DEMAIS ESPECIALIDADES</t>
  </si>
  <si>
    <t>AMBULATÓRIO</t>
  </si>
  <si>
    <t>CONSULTAS MÉDICAS</t>
  </si>
  <si>
    <t>CONSULTAS NÃO MÉDICAS</t>
  </si>
  <si>
    <t>REABILITAÇÃO EM FISIOTERAPIA</t>
  </si>
  <si>
    <t>PEQUENAS CIRÚRGIAS</t>
  </si>
  <si>
    <t>TOTAL</t>
  </si>
  <si>
    <t>ATENDIMENTOS</t>
  </si>
  <si>
    <t>QUIMIOTERAPIA</t>
  </si>
  <si>
    <t>TRATAMENTO DE QUIMIOTERAPIA</t>
  </si>
  <si>
    <t>PRONTO ATENDIMENTO_URGÊNCIA E EMERGÊNCIA</t>
  </si>
  <si>
    <t>AVALIAÇÃO NEUROLÓGICA</t>
  </si>
  <si>
    <t>PROGRAMA DE INTERNAÇÃO DOMICILIAR - P.I.D.</t>
  </si>
  <si>
    <t>S.A.D.T. (Externo)</t>
  </si>
  <si>
    <t>ASSISTÊNCIA HOSPITALAR</t>
  </si>
  <si>
    <t>HEMODIÁLISE</t>
  </si>
  <si>
    <t>TRATAMENTO DIALÍTICO</t>
  </si>
  <si>
    <t xml:space="preserve">TOTAL </t>
  </si>
  <si>
    <t>MEDICINA FETAL</t>
  </si>
  <si>
    <t>Total Ano</t>
  </si>
  <si>
    <t>HEMODINÂMICA*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</si>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</sst>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0" fillId="33" borderId="11" xfId="0" applyFill="1" applyBorder="1" applyAlignment="1">
      <alignment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9" fontId="16" fillId="0" borderId="11" xfId="42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18" fillId="33" borderId="17" xfId="0" applyFont="1" applyFill="1" applyBorder="1" applyAlignment="1">
      <alignment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3" fontId="16" fillId="33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9" fontId="16" fillId="0" borderId="0" xfId="42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665602</xdr:colOff>
      <xdr:row>0</xdr:row>
      <xdr:rowOff>138973</xdr:rowOff>
    </xdr:from>
    <xdr:to>
      <xdr:col>8</xdr:col>
      <xdr:colOff>568058</xdr:colOff>
      <xdr:row>4</xdr:row>
      <xdr:rowOff>24673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718D49-F0D8-415F-8A6F-AA8BF5C10E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41265" y="138973"/>
          <a:ext cx="1325468" cy="666061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2054187</xdr:colOff>
      <xdr:row>0</xdr:row>
      <xdr:rowOff>0</xdr:rowOff>
    </xdr:from>
    <xdr:to>
      <xdr:col>2</xdr:col>
      <xdr:colOff>564527</xdr:colOff>
      <xdr:row>5</xdr:row>
      <xdr:rowOff>150086</xdr:rowOff>
    </xdr:to>
    <xdr:pic>
      <xdr:nvPicPr>
        <xdr:cNvPr id="3" name="WordPictureWatermark10225611">
          <a:extLst>
            <a:ext uri="{FF2B5EF4-FFF2-40B4-BE49-F238E27FC236}">
              <a16:creationId xmlns:a16="http://schemas.microsoft.com/office/drawing/2014/main" id="{306ABAA5-F0FC-104F-C88B-F631DE4C9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29" b="89464"/>
        <a:stretch/>
      </xdr:blipFill>
      <xdr:spPr bwMode="auto">
        <a:xfrm>
          <a:off x="2054187" y="0"/>
          <a:ext cx="1539979" cy="11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57379</xdr:colOff>
      <xdr:row>1</xdr:row>
      <xdr:rowOff>50500</xdr:rowOff>
    </xdr:from>
    <xdr:to>
      <xdr:col>16</xdr:col>
      <xdr:colOff>80332</xdr:colOff>
      <xdr:row>4</xdr:row>
      <xdr:rowOff>49027</xdr:rowOff>
    </xdr:to>
    <xdr:pic>
      <xdr:nvPicPr>
        <xdr:cNvPr id="9" name="Imagem 8" descr="Uma imagem contendo placar, quarto, desenho&#10;&#10;Descrição gerada automaticamente">
          <a:extLst>
            <a:ext uri="{FF2B5EF4-FFF2-40B4-BE49-F238E27FC236}">
              <a16:creationId xmlns:a16="http://schemas.microsoft.com/office/drawing/2014/main" id="{4CC1A64B-3B3E-4E2F-A23C-FAC201D2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0030" y="245590"/>
          <a:ext cx="665603" cy="583798"/>
        </a:xfrm>
        <a:prstGeom prst="rect">
          <a:avLst/>
        </a:prstGeom>
      </xdr:spPr>
    </xdr:pic>
    <xdr:clientData/>
  </xdr:twoCellAnchor>
  <xdr:twoCellAnchor editAs="oneCell">
    <xdr:from>
      <xdr:col>0</xdr:col>
      <xdr:colOff>929548</xdr:colOff>
      <xdr:row>1</xdr:row>
      <xdr:rowOff>34428</xdr:rowOff>
    </xdr:from>
    <xdr:to>
      <xdr:col>1</xdr:col>
      <xdr:colOff>160663</xdr:colOff>
      <xdr:row>3</xdr:row>
      <xdr:rowOff>119688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1FA425-34ED-71AC-A9D7-6B8E67C3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548" y="229518"/>
          <a:ext cx="1342681" cy="47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195091</xdr:colOff>
      <xdr:row>0</xdr:row>
      <xdr:rowOff>103285</xdr:rowOff>
    </xdr:from>
    <xdr:to>
      <xdr:col>0</xdr:col>
      <xdr:colOff>883645</xdr:colOff>
      <xdr:row>4</xdr:row>
      <xdr:rowOff>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1DFF2D-CDD3-B628-8A6C-95E778EC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1" y="103285"/>
          <a:ext cx="688554" cy="68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83"/>
  <sheetViews>
    <sheetView showGridLines="0" tabSelected="1" view="pageBreakPreview" zoomScale="83" zoomScaleNormal="83" zoomScaleSheetLayoutView="83" workbookViewId="0">
      <selection activeCell="AC68" sqref="AC68"/>
    </sheetView>
  </sheetViews>
  <sheetFormatPr defaultRowHeight="15" x14ac:dyDescent="0.25"/>
  <cols>
    <col min="1" max="1" width="31.7109375" style="5" customWidth="1"/>
    <col min="2" max="2" width="13.7109375" style="7" customWidth="1"/>
    <col min="3" max="14" width="10.7109375" style="7" customWidth="1"/>
    <col min="15" max="15" width="7.5703125" style="6" bestFit="1" customWidth="1"/>
    <col min="16" max="16" width="9.5703125" style="7" customWidth="1"/>
    <col min="17" max="17" width="7.85546875" style="7" bestFit="1" customWidth="1"/>
    <col min="18" max="16384" width="9.140625" style="5"/>
  </cols>
  <sheetData>
    <row r="7" spans="1:17" ht="15" customHeight="1" x14ac:dyDescent="0.25">
      <c r="B7" s="49" t="s">
        <v>16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P7" s="32">
        <v>2025</v>
      </c>
    </row>
    <row r="9" spans="1:17" ht="15" customHeight="1" thickBot="1" x14ac:dyDescent="0.3">
      <c r="A9" s="50"/>
      <c r="B9" s="50"/>
      <c r="C9" s="50"/>
      <c r="D9" s="50"/>
    </row>
    <row r="10" spans="1:17" ht="20.100000000000001" customHeight="1" thickBot="1" x14ac:dyDescent="0.3">
      <c r="A10" s="9" t="s">
        <v>38</v>
      </c>
    </row>
    <row r="11" spans="1:17" ht="20.100000000000001" customHeight="1" thickBot="1" x14ac:dyDescent="0.3">
      <c r="A11" s="33"/>
      <c r="B11" s="42" t="s">
        <v>15</v>
      </c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37" t="s">
        <v>43</v>
      </c>
      <c r="P11" s="38"/>
      <c r="Q11" s="39"/>
    </row>
    <row r="12" spans="1:17" ht="27.75" customHeight="1" thickBot="1" x14ac:dyDescent="0.3">
      <c r="A12" s="34"/>
      <c r="B12" s="43"/>
      <c r="C12" s="2" t="s">
        <v>13</v>
      </c>
      <c r="D12" s="2" t="s">
        <v>13</v>
      </c>
      <c r="E12" s="2" t="s">
        <v>13</v>
      </c>
      <c r="F12" s="2" t="s">
        <v>13</v>
      </c>
      <c r="G12" s="2" t="s">
        <v>13</v>
      </c>
      <c r="H12" s="2" t="s">
        <v>13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  <c r="N12" s="2" t="s">
        <v>13</v>
      </c>
      <c r="O12" s="4" t="s">
        <v>12</v>
      </c>
      <c r="P12" s="2" t="s">
        <v>13</v>
      </c>
      <c r="Q12" s="2" t="s">
        <v>14</v>
      </c>
    </row>
    <row r="13" spans="1:17" ht="20.100000000000001" customHeight="1" thickBot="1" x14ac:dyDescent="0.3">
      <c r="A13" s="10" t="s">
        <v>21</v>
      </c>
      <c r="B13" s="11">
        <v>400</v>
      </c>
      <c r="C13" s="12">
        <v>226</v>
      </c>
      <c r="D13" s="12">
        <v>224</v>
      </c>
      <c r="E13" s="12">
        <v>292</v>
      </c>
      <c r="F13" s="12">
        <v>263</v>
      </c>
      <c r="G13" s="12">
        <v>284</v>
      </c>
      <c r="H13" s="12">
        <v>298</v>
      </c>
      <c r="I13" s="12">
        <v>299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>B13*12</f>
        <v>4800</v>
      </c>
      <c r="P13" s="14">
        <f>SUM(C13:N13)</f>
        <v>1886</v>
      </c>
      <c r="Q13" s="15">
        <f>P13/O13</f>
        <v>0.39291666666666669</v>
      </c>
    </row>
    <row r="14" spans="1:17" ht="20.100000000000001" customHeight="1" thickBot="1" x14ac:dyDescent="0.3">
      <c r="A14" s="16" t="s">
        <v>20</v>
      </c>
      <c r="B14" s="11">
        <v>650</v>
      </c>
      <c r="C14" s="12">
        <v>457</v>
      </c>
      <c r="D14" s="12">
        <v>505</v>
      </c>
      <c r="E14" s="12">
        <v>612</v>
      </c>
      <c r="F14" s="12">
        <v>553</v>
      </c>
      <c r="G14" s="12">
        <v>572</v>
      </c>
      <c r="H14" s="12">
        <v>541</v>
      </c>
      <c r="I14" s="12">
        <v>531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3">
        <f>B14*12</f>
        <v>7800</v>
      </c>
      <c r="P14" s="14">
        <f t="shared" ref="P14:P18" si="0">SUM(C14:N14)</f>
        <v>3771</v>
      </c>
      <c r="Q14" s="15">
        <f t="shared" ref="Q14:Q18" si="1">P14/O14</f>
        <v>0.48346153846153844</v>
      </c>
    </row>
    <row r="15" spans="1:17" ht="20.100000000000001" customHeight="1" thickBot="1" x14ac:dyDescent="0.3">
      <c r="A15" s="16" t="s">
        <v>19</v>
      </c>
      <c r="B15" s="11">
        <v>108</v>
      </c>
      <c r="C15" s="12">
        <v>146</v>
      </c>
      <c r="D15" s="12">
        <v>192</v>
      </c>
      <c r="E15" s="12">
        <v>181</v>
      </c>
      <c r="F15" s="12">
        <v>192</v>
      </c>
      <c r="G15" s="12">
        <v>200</v>
      </c>
      <c r="H15" s="12">
        <v>169</v>
      </c>
      <c r="I15" s="12">
        <v>171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3">
        <f t="shared" ref="O15:O16" si="2">B15*12</f>
        <v>1296</v>
      </c>
      <c r="P15" s="14">
        <f t="shared" si="0"/>
        <v>1251</v>
      </c>
      <c r="Q15" s="15">
        <f t="shared" si="1"/>
        <v>0.96527777777777779</v>
      </c>
    </row>
    <row r="16" spans="1:17" ht="20.100000000000001" customHeight="1" thickBot="1" x14ac:dyDescent="0.3">
      <c r="A16" s="16" t="s">
        <v>18</v>
      </c>
      <c r="B16" s="11">
        <v>150</v>
      </c>
      <c r="C16" s="12">
        <v>190</v>
      </c>
      <c r="D16" s="12">
        <v>208</v>
      </c>
      <c r="E16" s="12">
        <v>269</v>
      </c>
      <c r="F16" s="12">
        <v>300</v>
      </c>
      <c r="G16" s="12">
        <v>270</v>
      </c>
      <c r="H16" s="12">
        <v>271</v>
      </c>
      <c r="I16" s="12">
        <v>202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3">
        <f t="shared" si="2"/>
        <v>1800</v>
      </c>
      <c r="P16" s="14">
        <f t="shared" si="0"/>
        <v>1710</v>
      </c>
      <c r="Q16" s="15">
        <f t="shared" si="1"/>
        <v>0.95</v>
      </c>
    </row>
    <row r="17" spans="1:17" ht="20.100000000000001" customHeight="1" thickBot="1" x14ac:dyDescent="0.3">
      <c r="A17" s="16" t="s">
        <v>17</v>
      </c>
      <c r="B17" s="11">
        <v>12</v>
      </c>
      <c r="C17" s="12">
        <v>11</v>
      </c>
      <c r="D17" s="12">
        <v>14</v>
      </c>
      <c r="E17" s="12">
        <v>13</v>
      </c>
      <c r="F17" s="12">
        <v>11</v>
      </c>
      <c r="G17" s="12">
        <v>7</v>
      </c>
      <c r="H17" s="12">
        <v>15</v>
      </c>
      <c r="I17" s="12">
        <v>12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3">
        <f>B17*12</f>
        <v>144</v>
      </c>
      <c r="P17" s="14">
        <f t="shared" si="0"/>
        <v>83</v>
      </c>
      <c r="Q17" s="15">
        <f t="shared" si="1"/>
        <v>0.57638888888888884</v>
      </c>
    </row>
    <row r="18" spans="1:17" ht="20.100000000000001" customHeight="1" thickBot="1" x14ac:dyDescent="0.3">
      <c r="A18" s="17" t="s">
        <v>30</v>
      </c>
      <c r="B18" s="11">
        <f t="shared" ref="B18:N18" si="3">SUM(B13:B17)</f>
        <v>1320</v>
      </c>
      <c r="C18" s="18">
        <f>SUM(C13:C17)</f>
        <v>1030</v>
      </c>
      <c r="D18" s="18">
        <f t="shared" si="3"/>
        <v>1143</v>
      </c>
      <c r="E18" s="18">
        <f t="shared" si="3"/>
        <v>1367</v>
      </c>
      <c r="F18" s="18">
        <f t="shared" si="3"/>
        <v>1319</v>
      </c>
      <c r="G18" s="18">
        <f>SUM(G13:G17)</f>
        <v>1333</v>
      </c>
      <c r="H18" s="18">
        <f>SUM(H13:H17)</f>
        <v>1294</v>
      </c>
      <c r="I18" s="18">
        <f t="shared" si="3"/>
        <v>1215</v>
      </c>
      <c r="J18" s="18">
        <f t="shared" si="3"/>
        <v>0</v>
      </c>
      <c r="K18" s="18">
        <f t="shared" si="3"/>
        <v>0</v>
      </c>
      <c r="L18" s="18">
        <f t="shared" si="3"/>
        <v>0</v>
      </c>
      <c r="M18" s="18">
        <f t="shared" si="3"/>
        <v>0</v>
      </c>
      <c r="N18" s="18">
        <f t="shared" si="3"/>
        <v>0</v>
      </c>
      <c r="O18" s="13">
        <f>SUM(O13:O17)</f>
        <v>15840</v>
      </c>
      <c r="P18" s="14">
        <f t="shared" si="0"/>
        <v>8701</v>
      </c>
      <c r="Q18" s="15">
        <f t="shared" si="1"/>
        <v>0.5493055555555556</v>
      </c>
    </row>
    <row r="19" spans="1:17" ht="20.100000000000001" customHeight="1" x14ac:dyDescent="0.25">
      <c r="A19" s="19"/>
    </row>
    <row r="20" spans="1:17" ht="20.100000000000001" customHeight="1" thickBot="1" x14ac:dyDescent="0.3">
      <c r="A20" s="45" t="s">
        <v>22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ht="20.100000000000001" customHeight="1" thickBot="1" x14ac:dyDescent="0.3">
      <c r="A21" s="33"/>
      <c r="B21" s="35" t="s">
        <v>15</v>
      </c>
      <c r="C21" s="1" t="s">
        <v>0</v>
      </c>
      <c r="D21" s="1" t="s">
        <v>1</v>
      </c>
      <c r="E21" s="1" t="s">
        <v>2</v>
      </c>
      <c r="F21" s="1" t="s">
        <v>3</v>
      </c>
      <c r="G21" s="1" t="s">
        <v>4</v>
      </c>
      <c r="H21" s="1" t="s">
        <v>5</v>
      </c>
      <c r="I21" s="1" t="s">
        <v>6</v>
      </c>
      <c r="J21" s="1" t="s">
        <v>7</v>
      </c>
      <c r="K21" s="1" t="s">
        <v>8</v>
      </c>
      <c r="L21" s="1" t="s">
        <v>9</v>
      </c>
      <c r="M21" s="1" t="s">
        <v>10</v>
      </c>
      <c r="N21" s="1" t="s">
        <v>11</v>
      </c>
      <c r="O21" s="37" t="s">
        <v>43</v>
      </c>
      <c r="P21" s="38"/>
      <c r="Q21" s="39"/>
    </row>
    <row r="22" spans="1:17" ht="25.5" customHeight="1" thickBot="1" x14ac:dyDescent="0.3">
      <c r="A22" s="34"/>
      <c r="B22" s="36"/>
      <c r="C22" s="2" t="s">
        <v>13</v>
      </c>
      <c r="D22" s="2" t="s">
        <v>13</v>
      </c>
      <c r="E22" s="2" t="s">
        <v>13</v>
      </c>
      <c r="F22" s="2" t="s">
        <v>13</v>
      </c>
      <c r="G22" s="2" t="s">
        <v>13</v>
      </c>
      <c r="H22" s="2" t="s">
        <v>13</v>
      </c>
      <c r="I22" s="2" t="s">
        <v>13</v>
      </c>
      <c r="J22" s="2" t="s">
        <v>13</v>
      </c>
      <c r="K22" s="2" t="s">
        <v>13</v>
      </c>
      <c r="L22" s="2" t="s">
        <v>13</v>
      </c>
      <c r="M22" s="2" t="s">
        <v>13</v>
      </c>
      <c r="N22" s="2" t="s">
        <v>13</v>
      </c>
      <c r="O22" s="4" t="s">
        <v>12</v>
      </c>
      <c r="P22" s="2" t="s">
        <v>13</v>
      </c>
      <c r="Q22" s="2" t="s">
        <v>14</v>
      </c>
    </row>
    <row r="23" spans="1:17" ht="20.100000000000001" customHeight="1" thickBot="1" x14ac:dyDescent="0.3">
      <c r="A23" s="16" t="s">
        <v>23</v>
      </c>
      <c r="B23" s="18">
        <v>250</v>
      </c>
      <c r="C23" s="12">
        <v>218</v>
      </c>
      <c r="D23" s="12">
        <v>198</v>
      </c>
      <c r="E23" s="12">
        <v>230</v>
      </c>
      <c r="F23" s="12">
        <v>205</v>
      </c>
      <c r="G23" s="12">
        <v>232</v>
      </c>
      <c r="H23" s="12">
        <v>116</v>
      </c>
      <c r="I23" s="12">
        <v>273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3">
        <f>B23*12</f>
        <v>3000</v>
      </c>
      <c r="P23" s="14">
        <f>SUM(C23:N23)</f>
        <v>1472</v>
      </c>
      <c r="Q23" s="15">
        <f>P23/O23</f>
        <v>0.49066666666666664</v>
      </c>
    </row>
    <row r="24" spans="1:17" ht="20.100000000000001" customHeight="1" thickBot="1" x14ac:dyDescent="0.3">
      <c r="A24" s="16" t="s">
        <v>24</v>
      </c>
      <c r="B24" s="21">
        <v>250</v>
      </c>
      <c r="C24" s="12">
        <v>211</v>
      </c>
      <c r="D24" s="12">
        <v>245</v>
      </c>
      <c r="E24" s="12">
        <v>237</v>
      </c>
      <c r="F24" s="12">
        <v>294</v>
      </c>
      <c r="G24" s="12">
        <v>354</v>
      </c>
      <c r="H24" s="12">
        <v>343</v>
      </c>
      <c r="I24" s="12">
        <v>339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3">
        <f>B24*12</f>
        <v>3000</v>
      </c>
      <c r="P24" s="14">
        <f>SUM(C24:N24)</f>
        <v>2023</v>
      </c>
      <c r="Q24" s="15">
        <f>P24/O24</f>
        <v>0.67433333333333334</v>
      </c>
    </row>
    <row r="25" spans="1:17" ht="20.100000000000001" customHeight="1" thickBot="1" x14ac:dyDescent="0.3">
      <c r="A25" s="17" t="s">
        <v>30</v>
      </c>
      <c r="B25" s="18">
        <f>B24+B23</f>
        <v>500</v>
      </c>
      <c r="C25" s="18">
        <f t="shared" ref="C25:N25" si="4">C24+C23</f>
        <v>429</v>
      </c>
      <c r="D25" s="18">
        <f>D24+D23</f>
        <v>443</v>
      </c>
      <c r="E25" s="18">
        <f t="shared" si="4"/>
        <v>467</v>
      </c>
      <c r="F25" s="18">
        <f t="shared" si="4"/>
        <v>499</v>
      </c>
      <c r="G25" s="18">
        <f>G24+G23</f>
        <v>586</v>
      </c>
      <c r="H25" s="18">
        <f t="shared" ref="H25" si="5">H24+H23</f>
        <v>459</v>
      </c>
      <c r="I25" s="18">
        <f t="shared" si="4"/>
        <v>612</v>
      </c>
      <c r="J25" s="18">
        <f t="shared" si="4"/>
        <v>0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4"/>
        <v>0</v>
      </c>
      <c r="O25" s="13">
        <f>SUM(O23:O24)</f>
        <v>6000</v>
      </c>
      <c r="P25" s="14">
        <f>SUM(C25:N25)</f>
        <v>3495</v>
      </c>
      <c r="Q25" s="15">
        <f>P25/O25</f>
        <v>0.58250000000000002</v>
      </c>
    </row>
    <row r="26" spans="1:17" ht="20.100000000000001" customHeight="1" x14ac:dyDescent="0.25">
      <c r="A26" s="19"/>
    </row>
    <row r="27" spans="1:17" ht="20.100000000000001" customHeight="1" thickBot="1" x14ac:dyDescent="0.3">
      <c r="A27" s="45" t="s">
        <v>25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ht="20.100000000000001" customHeight="1" thickBot="1" x14ac:dyDescent="0.3">
      <c r="A28" s="33"/>
      <c r="B28" s="35" t="s">
        <v>15</v>
      </c>
      <c r="C28" s="1" t="s">
        <v>0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37" t="s">
        <v>43</v>
      </c>
      <c r="P28" s="38"/>
      <c r="Q28" s="39"/>
    </row>
    <row r="29" spans="1:17" ht="27.75" customHeight="1" thickBot="1" x14ac:dyDescent="0.3">
      <c r="A29" s="34"/>
      <c r="B29" s="36"/>
      <c r="C29" s="2" t="s">
        <v>13</v>
      </c>
      <c r="D29" s="2" t="s">
        <v>13</v>
      </c>
      <c r="E29" s="2" t="s">
        <v>13</v>
      </c>
      <c r="F29" s="2" t="s">
        <v>13</v>
      </c>
      <c r="G29" s="2" t="s">
        <v>13</v>
      </c>
      <c r="H29" s="2" t="s">
        <v>13</v>
      </c>
      <c r="I29" s="2" t="s">
        <v>13</v>
      </c>
      <c r="J29" s="2" t="s">
        <v>13</v>
      </c>
      <c r="K29" s="2" t="s">
        <v>13</v>
      </c>
      <c r="L29" s="2" t="s">
        <v>13</v>
      </c>
      <c r="M29" s="2" t="s">
        <v>13</v>
      </c>
      <c r="N29" s="2" t="s">
        <v>13</v>
      </c>
      <c r="O29" s="4" t="s">
        <v>12</v>
      </c>
      <c r="P29" s="2" t="s">
        <v>13</v>
      </c>
      <c r="Q29" s="2" t="s">
        <v>14</v>
      </c>
    </row>
    <row r="30" spans="1:17" ht="20.100000000000001" customHeight="1" thickBot="1" x14ac:dyDescent="0.3">
      <c r="A30" s="16" t="s">
        <v>26</v>
      </c>
      <c r="B30" s="18">
        <v>11000</v>
      </c>
      <c r="C30" s="11">
        <v>9091</v>
      </c>
      <c r="D30" s="11">
        <v>10497</v>
      </c>
      <c r="E30" s="11">
        <v>10616</v>
      </c>
      <c r="F30" s="11">
        <v>10868</v>
      </c>
      <c r="G30" s="11">
        <v>10644</v>
      </c>
      <c r="H30" s="11">
        <v>8613</v>
      </c>
      <c r="I30" s="11">
        <v>10445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3">
        <f>B30*12</f>
        <v>132000</v>
      </c>
      <c r="P30" s="14">
        <f>SUM(C30:N30)</f>
        <v>70774</v>
      </c>
      <c r="Q30" s="15">
        <f>P30/O30</f>
        <v>0.53616666666666668</v>
      </c>
    </row>
    <row r="31" spans="1:17" ht="20.100000000000001" customHeight="1" thickBot="1" x14ac:dyDescent="0.3">
      <c r="A31" s="16" t="s">
        <v>27</v>
      </c>
      <c r="B31" s="18">
        <v>6670</v>
      </c>
      <c r="C31" s="11">
        <v>6171</v>
      </c>
      <c r="D31" s="11">
        <v>6372</v>
      </c>
      <c r="E31" s="11">
        <v>6900</v>
      </c>
      <c r="F31" s="11">
        <v>6335</v>
      </c>
      <c r="G31" s="11">
        <v>7122</v>
      </c>
      <c r="H31" s="11">
        <v>6860</v>
      </c>
      <c r="I31" s="11">
        <v>8394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3">
        <f t="shared" ref="O31:O33" si="6">B31*12</f>
        <v>80040</v>
      </c>
      <c r="P31" s="14">
        <f t="shared" ref="P31:P33" si="7">SUM(C31:N31)</f>
        <v>48154</v>
      </c>
      <c r="Q31" s="15">
        <f>P31/O31</f>
        <v>0.60162418790604699</v>
      </c>
    </row>
    <row r="32" spans="1:17" ht="20.100000000000001" customHeight="1" thickBot="1" x14ac:dyDescent="0.3">
      <c r="A32" s="16" t="s">
        <v>28</v>
      </c>
      <c r="B32" s="18">
        <v>3000</v>
      </c>
      <c r="C32" s="11">
        <v>1665</v>
      </c>
      <c r="D32" s="11">
        <v>2051</v>
      </c>
      <c r="E32" s="11">
        <v>2085</v>
      </c>
      <c r="F32" s="11">
        <v>2300</v>
      </c>
      <c r="G32" s="11">
        <v>2561</v>
      </c>
      <c r="H32" s="11">
        <v>2125</v>
      </c>
      <c r="I32" s="11">
        <v>2250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3">
        <f t="shared" si="6"/>
        <v>36000</v>
      </c>
      <c r="P32" s="14">
        <f t="shared" si="7"/>
        <v>15037</v>
      </c>
      <c r="Q32" s="15">
        <f t="shared" ref="Q32:Q33" si="8">P32/O32</f>
        <v>0.41769444444444442</v>
      </c>
    </row>
    <row r="33" spans="1:18" ht="20.100000000000001" customHeight="1" thickBot="1" x14ac:dyDescent="0.3">
      <c r="A33" s="16" t="s">
        <v>29</v>
      </c>
      <c r="B33" s="18">
        <v>200</v>
      </c>
      <c r="C33" s="11">
        <v>147</v>
      </c>
      <c r="D33" s="12">
        <v>145</v>
      </c>
      <c r="E33" s="11">
        <v>128</v>
      </c>
      <c r="F33" s="11">
        <v>153</v>
      </c>
      <c r="G33" s="11">
        <v>122</v>
      </c>
      <c r="H33" s="12">
        <v>112</v>
      </c>
      <c r="I33" s="11">
        <v>166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3">
        <f t="shared" si="6"/>
        <v>2400</v>
      </c>
      <c r="P33" s="14">
        <f t="shared" si="7"/>
        <v>973</v>
      </c>
      <c r="Q33" s="15">
        <f t="shared" si="8"/>
        <v>0.40541666666666665</v>
      </c>
    </row>
    <row r="34" spans="1:18" ht="20.100000000000001" customHeight="1" thickBot="1" x14ac:dyDescent="0.3">
      <c r="A34" s="17" t="s">
        <v>30</v>
      </c>
      <c r="B34" s="18">
        <f>B31+B30+B32+B33</f>
        <v>20870</v>
      </c>
      <c r="C34" s="18">
        <f>C31+C30+C32+C33</f>
        <v>17074</v>
      </c>
      <c r="D34" s="18">
        <f>D31+D30+D32+D33</f>
        <v>19065</v>
      </c>
      <c r="E34" s="18">
        <f t="shared" ref="E34:N34" si="9">E31+E30+E32+E33</f>
        <v>19729</v>
      </c>
      <c r="F34" s="18">
        <f t="shared" si="9"/>
        <v>19656</v>
      </c>
      <c r="G34" s="18">
        <f>G31+G30+G32+G33</f>
        <v>20449</v>
      </c>
      <c r="H34" s="18">
        <f t="shared" ref="H34" si="10">H31+H30+H32+H33</f>
        <v>17710</v>
      </c>
      <c r="I34" s="18">
        <f t="shared" si="9"/>
        <v>21255</v>
      </c>
      <c r="J34" s="18">
        <f t="shared" si="9"/>
        <v>0</v>
      </c>
      <c r="K34" s="18">
        <f t="shared" si="9"/>
        <v>0</v>
      </c>
      <c r="L34" s="18">
        <f t="shared" si="9"/>
        <v>0</v>
      </c>
      <c r="M34" s="18">
        <f t="shared" si="9"/>
        <v>0</v>
      </c>
      <c r="N34" s="18">
        <f t="shared" si="9"/>
        <v>0</v>
      </c>
      <c r="O34" s="13">
        <f>B34*12</f>
        <v>250440</v>
      </c>
      <c r="P34" s="14">
        <f t="shared" ref="P34" si="11">SUM(C34:N34)</f>
        <v>134938</v>
      </c>
      <c r="Q34" s="15">
        <f>P34/O34</f>
        <v>0.5388037054783581</v>
      </c>
    </row>
    <row r="35" spans="1:18" ht="20.100000000000001" customHeight="1" x14ac:dyDescent="0.25">
      <c r="A35" s="19"/>
    </row>
    <row r="36" spans="1:18" ht="20.100000000000001" customHeight="1" thickBot="1" x14ac:dyDescent="0.3">
      <c r="A36" s="45" t="s">
        <v>34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5" t="s">
        <v>45</v>
      </c>
    </row>
    <row r="37" spans="1:18" ht="20.100000000000001" customHeight="1" thickBot="1" x14ac:dyDescent="0.3">
      <c r="A37" s="33"/>
      <c r="B37" s="35" t="s">
        <v>15</v>
      </c>
      <c r="C37" s="1" t="s">
        <v>0</v>
      </c>
      <c r="D37" s="1" t="s">
        <v>1</v>
      </c>
      <c r="E37" s="1" t="s">
        <v>2</v>
      </c>
      <c r="F37" s="1" t="s">
        <v>3</v>
      </c>
      <c r="G37" s="1" t="s">
        <v>4</v>
      </c>
      <c r="H37" s="1" t="s">
        <v>5</v>
      </c>
      <c r="I37" s="1" t="s">
        <v>6</v>
      </c>
      <c r="J37" s="1" t="s">
        <v>7</v>
      </c>
      <c r="K37" s="1" t="s">
        <v>8</v>
      </c>
      <c r="L37" s="1" t="s">
        <v>9</v>
      </c>
      <c r="M37" s="1" t="s">
        <v>10</v>
      </c>
      <c r="N37" s="1" t="s">
        <v>11</v>
      </c>
      <c r="O37" s="37" t="s">
        <v>43</v>
      </c>
      <c r="P37" s="38"/>
      <c r="Q37" s="39"/>
    </row>
    <row r="38" spans="1:18" ht="27" customHeight="1" thickBot="1" x14ac:dyDescent="0.3">
      <c r="A38" s="34"/>
      <c r="B38" s="36"/>
      <c r="C38" s="2" t="s">
        <v>13</v>
      </c>
      <c r="D38" s="2" t="s">
        <v>13</v>
      </c>
      <c r="E38" s="2" t="s">
        <v>13</v>
      </c>
      <c r="F38" s="2" t="s">
        <v>13</v>
      </c>
      <c r="G38" s="2" t="s">
        <v>13</v>
      </c>
      <c r="H38" s="2" t="s">
        <v>13</v>
      </c>
      <c r="I38" s="2" t="s">
        <v>13</v>
      </c>
      <c r="J38" s="2" t="s">
        <v>13</v>
      </c>
      <c r="K38" s="2" t="s">
        <v>13</v>
      </c>
      <c r="L38" s="2" t="s">
        <v>13</v>
      </c>
      <c r="M38" s="2" t="s">
        <v>13</v>
      </c>
      <c r="N38" s="2" t="s">
        <v>13</v>
      </c>
      <c r="O38" s="4" t="s">
        <v>12</v>
      </c>
      <c r="P38" s="2" t="s">
        <v>13</v>
      </c>
      <c r="Q38" s="2" t="s">
        <v>14</v>
      </c>
    </row>
    <row r="39" spans="1:18" ht="20.100000000000001" customHeight="1" thickBot="1" x14ac:dyDescent="0.3">
      <c r="A39" s="16" t="s">
        <v>31</v>
      </c>
      <c r="B39" s="18">
        <v>1700</v>
      </c>
      <c r="C39" s="11">
        <v>1543</v>
      </c>
      <c r="D39" s="11">
        <v>1546</v>
      </c>
      <c r="E39" s="11">
        <v>1632</v>
      </c>
      <c r="F39" s="11">
        <v>1596</v>
      </c>
      <c r="G39" s="11">
        <v>1693</v>
      </c>
      <c r="H39" s="11">
        <v>1589</v>
      </c>
      <c r="I39" s="11">
        <v>1711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3">
        <f>B39*12</f>
        <v>20400</v>
      </c>
      <c r="P39" s="14">
        <f>SUM(C39:N39)</f>
        <v>11310</v>
      </c>
      <c r="Q39" s="15">
        <f>P39/O39</f>
        <v>0.55441176470588238</v>
      </c>
    </row>
    <row r="40" spans="1:18" ht="20.100000000000001" customHeight="1" thickBot="1" x14ac:dyDescent="0.3">
      <c r="A40" s="17" t="s">
        <v>30</v>
      </c>
      <c r="B40" s="18">
        <f>B39</f>
        <v>1700</v>
      </c>
      <c r="C40" s="18">
        <f t="shared" ref="C40:P40" si="12">C39</f>
        <v>1543</v>
      </c>
      <c r="D40" s="18">
        <f t="shared" si="12"/>
        <v>1546</v>
      </c>
      <c r="E40" s="18">
        <f t="shared" si="12"/>
        <v>1632</v>
      </c>
      <c r="F40" s="18">
        <f t="shared" si="12"/>
        <v>1596</v>
      </c>
      <c r="G40" s="18">
        <f t="shared" si="12"/>
        <v>1693</v>
      </c>
      <c r="H40" s="18">
        <f t="shared" ref="H40" si="13">H39</f>
        <v>1589</v>
      </c>
      <c r="I40" s="18">
        <f t="shared" si="12"/>
        <v>1711</v>
      </c>
      <c r="J40" s="18">
        <f t="shared" si="12"/>
        <v>0</v>
      </c>
      <c r="K40" s="18">
        <f t="shared" si="12"/>
        <v>0</v>
      </c>
      <c r="L40" s="18">
        <f t="shared" si="12"/>
        <v>0</v>
      </c>
      <c r="M40" s="18">
        <f t="shared" si="12"/>
        <v>0</v>
      </c>
      <c r="N40" s="18">
        <f t="shared" si="12"/>
        <v>0</v>
      </c>
      <c r="O40" s="13">
        <f>B40*12</f>
        <v>20400</v>
      </c>
      <c r="P40" s="14">
        <f t="shared" si="12"/>
        <v>11310</v>
      </c>
      <c r="Q40" s="15">
        <f>P40/O40</f>
        <v>0.55441176470588238</v>
      </c>
    </row>
    <row r="41" spans="1:18" ht="20.100000000000001" customHeight="1" x14ac:dyDescent="0.25">
      <c r="A41" s="19"/>
    </row>
    <row r="42" spans="1:18" ht="20.100000000000001" customHeight="1" thickBot="1" x14ac:dyDescent="0.3">
      <c r="A42" s="45" t="s">
        <v>39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8" ht="20.100000000000001" customHeight="1" thickBot="1" x14ac:dyDescent="0.3">
      <c r="A43" s="33"/>
      <c r="B43" s="35" t="s">
        <v>15</v>
      </c>
      <c r="C43" s="1" t="s">
        <v>0</v>
      </c>
      <c r="D43" s="1" t="s">
        <v>1</v>
      </c>
      <c r="E43" s="1" t="s">
        <v>2</v>
      </c>
      <c r="F43" s="1" t="s">
        <v>3</v>
      </c>
      <c r="G43" s="1" t="s">
        <v>4</v>
      </c>
      <c r="H43" s="1" t="s">
        <v>5</v>
      </c>
      <c r="I43" s="1" t="s">
        <v>6</v>
      </c>
      <c r="J43" s="1" t="s">
        <v>7</v>
      </c>
      <c r="K43" s="1" t="s">
        <v>8</v>
      </c>
      <c r="L43" s="1" t="s">
        <v>9</v>
      </c>
      <c r="M43" s="1" t="s">
        <v>10</v>
      </c>
      <c r="N43" s="1" t="s">
        <v>11</v>
      </c>
      <c r="O43" s="37" t="s">
        <v>43</v>
      </c>
      <c r="P43" s="38"/>
      <c r="Q43" s="39"/>
    </row>
    <row r="44" spans="1:18" ht="25.5" customHeight="1" thickBot="1" x14ac:dyDescent="0.3">
      <c r="A44" s="34"/>
      <c r="B44" s="36"/>
      <c r="C44" s="2" t="s">
        <v>13</v>
      </c>
      <c r="D44" s="2" t="s">
        <v>13</v>
      </c>
      <c r="E44" s="2" t="s">
        <v>13</v>
      </c>
      <c r="F44" s="2" t="s">
        <v>13</v>
      </c>
      <c r="G44" s="2" t="s">
        <v>13</v>
      </c>
      <c r="H44" s="2" t="s">
        <v>13</v>
      </c>
      <c r="I44" s="2" t="s">
        <v>13</v>
      </c>
      <c r="J44" s="2" t="s">
        <v>13</v>
      </c>
      <c r="K44" s="2" t="s">
        <v>13</v>
      </c>
      <c r="L44" s="2" t="s">
        <v>13</v>
      </c>
      <c r="M44" s="2" t="s">
        <v>13</v>
      </c>
      <c r="N44" s="2" t="s">
        <v>13</v>
      </c>
      <c r="O44" s="4" t="s">
        <v>12</v>
      </c>
      <c r="P44" s="2" t="s">
        <v>13</v>
      </c>
      <c r="Q44" s="2" t="s">
        <v>14</v>
      </c>
    </row>
    <row r="45" spans="1:18" ht="20.100000000000001" customHeight="1" thickBot="1" x14ac:dyDescent="0.3">
      <c r="A45" s="16" t="s">
        <v>40</v>
      </c>
      <c r="B45" s="18">
        <v>3960</v>
      </c>
      <c r="C45" s="11">
        <v>3785</v>
      </c>
      <c r="D45" s="11">
        <v>3486</v>
      </c>
      <c r="E45" s="11">
        <v>3782</v>
      </c>
      <c r="F45" s="11">
        <v>3755</v>
      </c>
      <c r="G45" s="11">
        <v>3884</v>
      </c>
      <c r="H45" s="11">
        <v>3532</v>
      </c>
      <c r="I45" s="11">
        <v>3801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4">
        <f>B45*12</f>
        <v>47520</v>
      </c>
      <c r="P45" s="14">
        <f>SUM(C45:N45)</f>
        <v>26025</v>
      </c>
      <c r="Q45" s="15">
        <f>P45/O45</f>
        <v>0.54766414141414144</v>
      </c>
    </row>
    <row r="46" spans="1:18" ht="20.100000000000001" customHeight="1" thickBot="1" x14ac:dyDescent="0.3">
      <c r="A46" s="17" t="s">
        <v>30</v>
      </c>
      <c r="B46" s="18">
        <f>B45</f>
        <v>3960</v>
      </c>
      <c r="C46" s="18">
        <f>C45</f>
        <v>3785</v>
      </c>
      <c r="D46" s="18">
        <f t="shared" ref="D46:N46" si="14">D45</f>
        <v>3486</v>
      </c>
      <c r="E46" s="18">
        <f t="shared" si="14"/>
        <v>3782</v>
      </c>
      <c r="F46" s="18">
        <f t="shared" si="14"/>
        <v>3755</v>
      </c>
      <c r="G46" s="18">
        <f>G45</f>
        <v>3884</v>
      </c>
      <c r="H46" s="18">
        <f t="shared" ref="H46" si="15">H45</f>
        <v>3532</v>
      </c>
      <c r="I46" s="18">
        <f t="shared" si="14"/>
        <v>3801</v>
      </c>
      <c r="J46" s="18">
        <f t="shared" si="14"/>
        <v>0</v>
      </c>
      <c r="K46" s="18">
        <f t="shared" si="14"/>
        <v>0</v>
      </c>
      <c r="L46" s="18">
        <f t="shared" si="14"/>
        <v>0</v>
      </c>
      <c r="M46" s="18">
        <f t="shared" si="14"/>
        <v>0</v>
      </c>
      <c r="N46" s="18">
        <f t="shared" si="14"/>
        <v>0</v>
      </c>
      <c r="O46" s="14">
        <f>B46*12</f>
        <v>47520</v>
      </c>
      <c r="P46" s="14">
        <f>P45</f>
        <v>26025</v>
      </c>
      <c r="Q46" s="15">
        <f>P46/O46</f>
        <v>0.54766414141414144</v>
      </c>
    </row>
    <row r="47" spans="1:18" ht="20.100000000000001" customHeight="1" x14ac:dyDescent="0.25">
      <c r="A47" s="19"/>
    </row>
    <row r="48" spans="1:18" ht="20.100000000000001" customHeight="1" thickBot="1" x14ac:dyDescent="0.3">
      <c r="A48" s="45" t="s">
        <v>32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 ht="20.100000000000001" customHeight="1" thickBot="1" x14ac:dyDescent="0.3">
      <c r="A49" s="33"/>
      <c r="B49" s="35" t="s">
        <v>15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37" t="s">
        <v>43</v>
      </c>
      <c r="P49" s="38"/>
      <c r="Q49" s="39"/>
    </row>
    <row r="50" spans="1:17" ht="30.75" customHeight="1" thickBot="1" x14ac:dyDescent="0.3">
      <c r="A50" s="34"/>
      <c r="B50" s="36"/>
      <c r="C50" s="2" t="s">
        <v>13</v>
      </c>
      <c r="D50" s="2" t="s">
        <v>13</v>
      </c>
      <c r="E50" s="2" t="s">
        <v>13</v>
      </c>
      <c r="F50" s="2" t="s">
        <v>13</v>
      </c>
      <c r="G50" s="2" t="s">
        <v>13</v>
      </c>
      <c r="H50" s="2" t="s">
        <v>13</v>
      </c>
      <c r="I50" s="2" t="s">
        <v>13</v>
      </c>
      <c r="J50" s="2" t="s">
        <v>13</v>
      </c>
      <c r="K50" s="2" t="s">
        <v>13</v>
      </c>
      <c r="L50" s="2" t="s">
        <v>13</v>
      </c>
      <c r="M50" s="2" t="s">
        <v>13</v>
      </c>
      <c r="N50" s="2" t="s">
        <v>13</v>
      </c>
      <c r="O50" s="4" t="s">
        <v>12</v>
      </c>
      <c r="P50" s="2" t="s">
        <v>13</v>
      </c>
      <c r="Q50" s="2" t="s">
        <v>14</v>
      </c>
    </row>
    <row r="51" spans="1:17" ht="20.100000000000001" customHeight="1" thickBot="1" x14ac:dyDescent="0.3">
      <c r="A51" s="16" t="s">
        <v>33</v>
      </c>
      <c r="B51" s="21">
        <v>180</v>
      </c>
      <c r="C51" s="11">
        <v>266</v>
      </c>
      <c r="D51" s="11">
        <v>218</v>
      </c>
      <c r="E51" s="11">
        <v>231</v>
      </c>
      <c r="F51" s="11">
        <v>207</v>
      </c>
      <c r="G51" s="11">
        <v>256</v>
      </c>
      <c r="H51" s="11">
        <v>228</v>
      </c>
      <c r="I51" s="11">
        <v>206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3">
        <f>B51*12</f>
        <v>2160</v>
      </c>
      <c r="P51" s="14">
        <f>SUM(C51:N51)</f>
        <v>1612</v>
      </c>
      <c r="Q51" s="15">
        <f>P51/O51</f>
        <v>0.74629629629629635</v>
      </c>
    </row>
    <row r="52" spans="1:17" ht="20.100000000000001" customHeight="1" thickBot="1" x14ac:dyDescent="0.3">
      <c r="A52" s="17" t="s">
        <v>30</v>
      </c>
      <c r="B52" s="21">
        <f>B51</f>
        <v>180</v>
      </c>
      <c r="C52" s="18">
        <f t="shared" ref="C52:N52" si="16">C51</f>
        <v>266</v>
      </c>
      <c r="D52" s="18">
        <f t="shared" si="16"/>
        <v>218</v>
      </c>
      <c r="E52" s="18">
        <f t="shared" si="16"/>
        <v>231</v>
      </c>
      <c r="F52" s="18">
        <f t="shared" si="16"/>
        <v>207</v>
      </c>
      <c r="G52" s="18">
        <f t="shared" si="16"/>
        <v>256</v>
      </c>
      <c r="H52" s="18">
        <f t="shared" ref="H52" si="17">H51</f>
        <v>228</v>
      </c>
      <c r="I52" s="18">
        <f t="shared" si="16"/>
        <v>206</v>
      </c>
      <c r="J52" s="18">
        <f t="shared" si="16"/>
        <v>0</v>
      </c>
      <c r="K52" s="18">
        <f t="shared" si="16"/>
        <v>0</v>
      </c>
      <c r="L52" s="18">
        <f t="shared" si="16"/>
        <v>0</v>
      </c>
      <c r="M52" s="18">
        <f t="shared" si="16"/>
        <v>0</v>
      </c>
      <c r="N52" s="18">
        <f t="shared" si="16"/>
        <v>0</v>
      </c>
      <c r="O52" s="13">
        <f>B52*12</f>
        <v>2160</v>
      </c>
      <c r="P52" s="14">
        <f>P51</f>
        <v>1612</v>
      </c>
      <c r="Q52" s="15">
        <f>P52/O52</f>
        <v>0.74629629629629635</v>
      </c>
    </row>
    <row r="53" spans="1:17" ht="20.100000000000001" customHeight="1" x14ac:dyDescent="0.25">
      <c r="A53" s="19"/>
    </row>
    <row r="54" spans="1:17" ht="20.100000000000001" customHeight="1" thickBot="1" x14ac:dyDescent="0.3">
      <c r="A54" s="44" t="s">
        <v>35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 ht="20.100000000000001" customHeight="1" thickBot="1" x14ac:dyDescent="0.3">
      <c r="A55" s="40"/>
      <c r="B55" s="42" t="s">
        <v>15</v>
      </c>
      <c r="C55" s="3" t="s">
        <v>0</v>
      </c>
      <c r="D55" s="3" t="s">
        <v>1</v>
      </c>
      <c r="E55" s="3" t="s">
        <v>2</v>
      </c>
      <c r="F55" s="3" t="s">
        <v>3</v>
      </c>
      <c r="G55" s="3" t="s">
        <v>4</v>
      </c>
      <c r="H55" s="3" t="s">
        <v>5</v>
      </c>
      <c r="I55" s="3" t="s">
        <v>6</v>
      </c>
      <c r="J55" s="3" t="s">
        <v>7</v>
      </c>
      <c r="K55" s="3" t="s">
        <v>8</v>
      </c>
      <c r="L55" s="3" t="s">
        <v>9</v>
      </c>
      <c r="M55" s="3" t="s">
        <v>10</v>
      </c>
      <c r="N55" s="3" t="s">
        <v>11</v>
      </c>
      <c r="O55" s="46" t="s">
        <v>43</v>
      </c>
      <c r="P55" s="47"/>
      <c r="Q55" s="48"/>
    </row>
    <row r="56" spans="1:17" ht="25.5" customHeight="1" thickBot="1" x14ac:dyDescent="0.3">
      <c r="A56" s="41"/>
      <c r="B56" s="43"/>
      <c r="C56" s="4" t="s">
        <v>13</v>
      </c>
      <c r="D56" s="4" t="s">
        <v>13</v>
      </c>
      <c r="E56" s="4" t="s">
        <v>13</v>
      </c>
      <c r="F56" s="4" t="s">
        <v>13</v>
      </c>
      <c r="G56" s="4" t="s">
        <v>13</v>
      </c>
      <c r="H56" s="4" t="s">
        <v>13</v>
      </c>
      <c r="I56" s="4" t="s">
        <v>13</v>
      </c>
      <c r="J56" s="4" t="s">
        <v>13</v>
      </c>
      <c r="K56" s="4" t="s">
        <v>13</v>
      </c>
      <c r="L56" s="4" t="s">
        <v>13</v>
      </c>
      <c r="M56" s="4" t="s">
        <v>13</v>
      </c>
      <c r="N56" s="4" t="s">
        <v>13</v>
      </c>
      <c r="O56" s="4" t="s">
        <v>12</v>
      </c>
      <c r="P56" s="4" t="s">
        <v>13</v>
      </c>
      <c r="Q56" s="4" t="s">
        <v>14</v>
      </c>
    </row>
    <row r="57" spans="1:17" ht="20.100000000000001" customHeight="1" thickBot="1" x14ac:dyDescent="0.3">
      <c r="A57" s="10" t="s">
        <v>31</v>
      </c>
      <c r="B57" s="12">
        <v>200</v>
      </c>
      <c r="C57" s="11">
        <v>187</v>
      </c>
      <c r="D57" s="11">
        <v>238</v>
      </c>
      <c r="E57" s="11">
        <v>294</v>
      </c>
      <c r="F57" s="11">
        <v>190</v>
      </c>
      <c r="G57" s="11">
        <v>249</v>
      </c>
      <c r="H57" s="11">
        <v>245</v>
      </c>
      <c r="I57" s="11">
        <v>247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3">
        <f>B57*12</f>
        <v>2400</v>
      </c>
      <c r="P57" s="13">
        <f>SUM(C57:N57)</f>
        <v>1650</v>
      </c>
      <c r="Q57" s="23">
        <f>P57/O57</f>
        <v>0.6875</v>
      </c>
    </row>
    <row r="58" spans="1:17" ht="19.5" customHeight="1" thickBot="1" x14ac:dyDescent="0.3">
      <c r="A58" s="24" t="s">
        <v>41</v>
      </c>
      <c r="B58" s="12">
        <f>B57</f>
        <v>200</v>
      </c>
      <c r="C58" s="11">
        <f t="shared" ref="C58:P58" si="18">C57</f>
        <v>187</v>
      </c>
      <c r="D58" s="11">
        <f t="shared" si="18"/>
        <v>238</v>
      </c>
      <c r="E58" s="11">
        <f t="shared" si="18"/>
        <v>294</v>
      </c>
      <c r="F58" s="11">
        <f t="shared" si="18"/>
        <v>190</v>
      </c>
      <c r="G58" s="11">
        <f t="shared" si="18"/>
        <v>249</v>
      </c>
      <c r="H58" s="11">
        <f t="shared" si="18"/>
        <v>245</v>
      </c>
      <c r="I58" s="11">
        <f t="shared" si="18"/>
        <v>247</v>
      </c>
      <c r="J58" s="11">
        <f t="shared" si="18"/>
        <v>0</v>
      </c>
      <c r="K58" s="11">
        <f t="shared" si="18"/>
        <v>0</v>
      </c>
      <c r="L58" s="11">
        <f t="shared" si="18"/>
        <v>0</v>
      </c>
      <c r="M58" s="11">
        <f t="shared" si="18"/>
        <v>0</v>
      </c>
      <c r="N58" s="11">
        <f t="shared" si="18"/>
        <v>0</v>
      </c>
      <c r="O58" s="13">
        <f>B58*12</f>
        <v>2400</v>
      </c>
      <c r="P58" s="13">
        <f t="shared" si="18"/>
        <v>1650</v>
      </c>
      <c r="Q58" s="23">
        <f>P58/O58</f>
        <v>0.6875</v>
      </c>
    </row>
    <row r="59" spans="1:17" ht="20.100000000000001" customHeight="1" x14ac:dyDescent="0.25">
      <c r="A59" s="19"/>
    </row>
    <row r="60" spans="1:17" ht="20.100000000000001" customHeight="1" thickBot="1" x14ac:dyDescent="0.3">
      <c r="A60" s="45" t="s">
        <v>36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</row>
    <row r="61" spans="1:17" ht="20.100000000000001" customHeight="1" thickBot="1" x14ac:dyDescent="0.3">
      <c r="A61" s="33"/>
      <c r="B61" s="35" t="s">
        <v>15</v>
      </c>
      <c r="C61" s="1" t="s">
        <v>0</v>
      </c>
      <c r="D61" s="1" t="s">
        <v>1</v>
      </c>
      <c r="E61" s="1" t="s">
        <v>2</v>
      </c>
      <c r="F61" s="1" t="s">
        <v>3</v>
      </c>
      <c r="G61" s="1" t="s">
        <v>4</v>
      </c>
      <c r="H61" s="1" t="s">
        <v>5</v>
      </c>
      <c r="I61" s="1" t="s">
        <v>6</v>
      </c>
      <c r="J61" s="1" t="s">
        <v>7</v>
      </c>
      <c r="K61" s="1" t="s">
        <v>8</v>
      </c>
      <c r="L61" s="1" t="s">
        <v>9</v>
      </c>
      <c r="M61" s="1" t="s">
        <v>10</v>
      </c>
      <c r="N61" s="1" t="s">
        <v>11</v>
      </c>
      <c r="O61" s="37" t="s">
        <v>43</v>
      </c>
      <c r="P61" s="38"/>
      <c r="Q61" s="39"/>
    </row>
    <row r="62" spans="1:17" ht="25.5" customHeight="1" thickBot="1" x14ac:dyDescent="0.3">
      <c r="A62" s="34"/>
      <c r="B62" s="36"/>
      <c r="C62" s="2" t="s">
        <v>13</v>
      </c>
      <c r="D62" s="2" t="s">
        <v>13</v>
      </c>
      <c r="E62" s="2" t="s">
        <v>13</v>
      </c>
      <c r="F62" s="2" t="s">
        <v>13</v>
      </c>
      <c r="G62" s="2" t="s">
        <v>13</v>
      </c>
      <c r="H62" s="2" t="s">
        <v>13</v>
      </c>
      <c r="I62" s="2" t="s">
        <v>13</v>
      </c>
      <c r="J62" s="2" t="s">
        <v>13</v>
      </c>
      <c r="K62" s="2" t="s">
        <v>13</v>
      </c>
      <c r="L62" s="2" t="s">
        <v>13</v>
      </c>
      <c r="M62" s="2" t="s">
        <v>13</v>
      </c>
      <c r="N62" s="2" t="s">
        <v>13</v>
      </c>
      <c r="O62" s="4" t="s">
        <v>12</v>
      </c>
      <c r="P62" s="2" t="s">
        <v>13</v>
      </c>
      <c r="Q62" s="2" t="s">
        <v>14</v>
      </c>
    </row>
    <row r="63" spans="1:17" ht="20.25" customHeight="1" thickBot="1" x14ac:dyDescent="0.3">
      <c r="A63" s="16" t="s">
        <v>31</v>
      </c>
      <c r="B63" s="21">
        <v>100</v>
      </c>
      <c r="C63" s="11">
        <v>109</v>
      </c>
      <c r="D63" s="11">
        <v>106</v>
      </c>
      <c r="E63" s="11">
        <v>101</v>
      </c>
      <c r="F63" s="11">
        <v>109</v>
      </c>
      <c r="G63" s="11">
        <v>100</v>
      </c>
      <c r="H63" s="11">
        <v>105</v>
      </c>
      <c r="I63" s="11">
        <v>101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3">
        <f>B63*12</f>
        <v>1200</v>
      </c>
      <c r="P63" s="14">
        <f>SUM(C63:N63)</f>
        <v>731</v>
      </c>
      <c r="Q63" s="15">
        <f>P63/O63</f>
        <v>0.60916666666666663</v>
      </c>
    </row>
    <row r="64" spans="1:17" ht="20.25" customHeight="1" thickBot="1" x14ac:dyDescent="0.3">
      <c r="A64" s="17" t="s">
        <v>30</v>
      </c>
      <c r="B64" s="21">
        <f>B63</f>
        <v>100</v>
      </c>
      <c r="C64" s="11">
        <f t="shared" ref="C64:N64" si="19">C63</f>
        <v>109</v>
      </c>
      <c r="D64" s="18">
        <f t="shared" si="19"/>
        <v>106</v>
      </c>
      <c r="E64" s="18">
        <f t="shared" si="19"/>
        <v>101</v>
      </c>
      <c r="F64" s="18">
        <f t="shared" si="19"/>
        <v>109</v>
      </c>
      <c r="G64" s="18">
        <f t="shared" si="19"/>
        <v>100</v>
      </c>
      <c r="H64" s="18">
        <f t="shared" ref="H64" si="20">H63</f>
        <v>105</v>
      </c>
      <c r="I64" s="18">
        <f t="shared" si="19"/>
        <v>101</v>
      </c>
      <c r="J64" s="18">
        <f t="shared" si="19"/>
        <v>0</v>
      </c>
      <c r="K64" s="18">
        <f t="shared" si="19"/>
        <v>0</v>
      </c>
      <c r="L64" s="18">
        <f t="shared" si="19"/>
        <v>0</v>
      </c>
      <c r="M64" s="18">
        <f t="shared" si="19"/>
        <v>0</v>
      </c>
      <c r="N64" s="18">
        <f t="shared" si="19"/>
        <v>0</v>
      </c>
      <c r="O64" s="13">
        <f>B64*12</f>
        <v>1200</v>
      </c>
      <c r="P64" s="14">
        <f>P63</f>
        <v>731</v>
      </c>
      <c r="Q64" s="15">
        <f t="shared" ref="Q64" si="21">P64/O64</f>
        <v>0.60916666666666663</v>
      </c>
    </row>
    <row r="65" spans="1:17" ht="20.100000000000001" customHeight="1" x14ac:dyDescent="0.25">
      <c r="A65" s="19"/>
    </row>
    <row r="66" spans="1:17" ht="20.100000000000001" customHeight="1" thickBot="1" x14ac:dyDescent="0.3">
      <c r="A66" s="20" t="s">
        <v>37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2"/>
      <c r="P66" s="20"/>
      <c r="Q66" s="20"/>
    </row>
    <row r="67" spans="1:17" ht="20.100000000000001" customHeight="1" thickBot="1" x14ac:dyDescent="0.3">
      <c r="A67" s="33"/>
      <c r="B67" s="35" t="s">
        <v>15</v>
      </c>
      <c r="C67" s="1" t="s">
        <v>0</v>
      </c>
      <c r="D67" s="1" t="s">
        <v>1</v>
      </c>
      <c r="E67" s="1" t="s">
        <v>2</v>
      </c>
      <c r="F67" s="1" t="s">
        <v>3</v>
      </c>
      <c r="G67" s="3" t="s">
        <v>4</v>
      </c>
      <c r="H67" s="3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37" t="s">
        <v>43</v>
      </c>
      <c r="P67" s="38"/>
      <c r="Q67" s="39"/>
    </row>
    <row r="68" spans="1:17" ht="24.75" customHeight="1" thickBot="1" x14ac:dyDescent="0.3">
      <c r="A68" s="34"/>
      <c r="B68" s="36"/>
      <c r="C68" s="2" t="s">
        <v>13</v>
      </c>
      <c r="D68" s="2" t="s">
        <v>13</v>
      </c>
      <c r="E68" s="2" t="s">
        <v>13</v>
      </c>
      <c r="F68" s="2" t="s">
        <v>13</v>
      </c>
      <c r="G68" s="4" t="s">
        <v>13</v>
      </c>
      <c r="H68" s="4" t="s">
        <v>13</v>
      </c>
      <c r="I68" s="2" t="s">
        <v>13</v>
      </c>
      <c r="J68" s="2" t="s">
        <v>13</v>
      </c>
      <c r="K68" s="2" t="s">
        <v>13</v>
      </c>
      <c r="L68" s="2" t="s">
        <v>13</v>
      </c>
      <c r="M68" s="2" t="s">
        <v>13</v>
      </c>
      <c r="N68" s="2" t="s">
        <v>13</v>
      </c>
      <c r="O68" s="4" t="s">
        <v>12</v>
      </c>
      <c r="P68" s="2" t="s">
        <v>13</v>
      </c>
      <c r="Q68" s="2" t="s">
        <v>14</v>
      </c>
    </row>
    <row r="69" spans="1:17" ht="20.25" customHeight="1" thickBot="1" x14ac:dyDescent="0.3">
      <c r="A69" s="16" t="s">
        <v>31</v>
      </c>
      <c r="B69" s="18">
        <v>2000</v>
      </c>
      <c r="C69" s="11">
        <v>2777</v>
      </c>
      <c r="D69" s="11">
        <v>2226</v>
      </c>
      <c r="E69" s="11">
        <v>3331</v>
      </c>
      <c r="F69" s="11">
        <v>2408</v>
      </c>
      <c r="G69" s="11">
        <v>3168</v>
      </c>
      <c r="H69" s="11">
        <v>2549</v>
      </c>
      <c r="I69" s="11">
        <v>3051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3">
        <f>2000*12</f>
        <v>24000</v>
      </c>
      <c r="P69" s="14">
        <f>SUM(C69:N69)</f>
        <v>19510</v>
      </c>
      <c r="Q69" s="15">
        <f>P69/O69</f>
        <v>0.81291666666666662</v>
      </c>
    </row>
    <row r="70" spans="1:17" ht="20.25" customHeight="1" thickBot="1" x14ac:dyDescent="0.3">
      <c r="A70" s="17" t="s">
        <v>30</v>
      </c>
      <c r="B70" s="18">
        <f>B69</f>
        <v>2000</v>
      </c>
      <c r="C70" s="18">
        <f>C69</f>
        <v>2777</v>
      </c>
      <c r="D70" s="18">
        <f t="shared" ref="D70:Q70" si="22">D69</f>
        <v>2226</v>
      </c>
      <c r="E70" s="18">
        <f t="shared" si="22"/>
        <v>3331</v>
      </c>
      <c r="F70" s="18">
        <f t="shared" si="22"/>
        <v>2408</v>
      </c>
      <c r="G70" s="18">
        <f t="shared" si="22"/>
        <v>3168</v>
      </c>
      <c r="H70" s="18">
        <f t="shared" ref="H70" si="23">H69</f>
        <v>2549</v>
      </c>
      <c r="I70" s="18">
        <f t="shared" si="22"/>
        <v>3051</v>
      </c>
      <c r="J70" s="18">
        <f t="shared" si="22"/>
        <v>0</v>
      </c>
      <c r="K70" s="18">
        <f t="shared" si="22"/>
        <v>0</v>
      </c>
      <c r="L70" s="18">
        <f t="shared" si="22"/>
        <v>0</v>
      </c>
      <c r="M70" s="18">
        <f t="shared" si="22"/>
        <v>0</v>
      </c>
      <c r="N70" s="18">
        <f t="shared" si="22"/>
        <v>0</v>
      </c>
      <c r="O70" s="13">
        <f>2000*12</f>
        <v>24000</v>
      </c>
      <c r="P70" s="14">
        <f>P69</f>
        <v>19510</v>
      </c>
      <c r="Q70" s="15">
        <f t="shared" si="22"/>
        <v>0.81291666666666662</v>
      </c>
    </row>
    <row r="71" spans="1:17" x14ac:dyDescent="0.25">
      <c r="A71" s="19"/>
    </row>
    <row r="72" spans="1:17" ht="32.25" customHeight="1" thickBot="1" x14ac:dyDescent="0.3">
      <c r="A72" s="20" t="s">
        <v>42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2"/>
      <c r="P72" s="20"/>
      <c r="Q72" s="20"/>
    </row>
    <row r="73" spans="1:17" ht="15.75" thickBot="1" x14ac:dyDescent="0.3">
      <c r="A73" s="33"/>
      <c r="B73" s="35" t="s">
        <v>15</v>
      </c>
      <c r="C73" s="1" t="s">
        <v>0</v>
      </c>
      <c r="D73" s="1" t="s">
        <v>1</v>
      </c>
      <c r="E73" s="1" t="s">
        <v>2</v>
      </c>
      <c r="F73" s="1" t="s">
        <v>3</v>
      </c>
      <c r="G73" s="3" t="s">
        <v>4</v>
      </c>
      <c r="H73" s="3" t="s">
        <v>5</v>
      </c>
      <c r="I73" s="1" t="s">
        <v>6</v>
      </c>
      <c r="J73" s="1" t="s">
        <v>7</v>
      </c>
      <c r="K73" s="1" t="s">
        <v>8</v>
      </c>
      <c r="L73" s="1" t="s">
        <v>9</v>
      </c>
      <c r="M73" s="1" t="s">
        <v>10</v>
      </c>
      <c r="N73" s="1" t="s">
        <v>11</v>
      </c>
      <c r="O73" s="37" t="s">
        <v>43</v>
      </c>
      <c r="P73" s="38"/>
      <c r="Q73" s="39"/>
    </row>
    <row r="74" spans="1:17" ht="25.5" customHeight="1" thickBot="1" x14ac:dyDescent="0.3">
      <c r="A74" s="34"/>
      <c r="B74" s="36"/>
      <c r="C74" s="2" t="s">
        <v>13</v>
      </c>
      <c r="D74" s="2" t="s">
        <v>13</v>
      </c>
      <c r="E74" s="2" t="s">
        <v>13</v>
      </c>
      <c r="F74" s="2" t="s">
        <v>13</v>
      </c>
      <c r="G74" s="4" t="s">
        <v>13</v>
      </c>
      <c r="H74" s="4" t="s">
        <v>13</v>
      </c>
      <c r="I74" s="2" t="s">
        <v>13</v>
      </c>
      <c r="J74" s="2" t="s">
        <v>13</v>
      </c>
      <c r="K74" s="2" t="s">
        <v>13</v>
      </c>
      <c r="L74" s="2" t="s">
        <v>13</v>
      </c>
      <c r="M74" s="2" t="s">
        <v>13</v>
      </c>
      <c r="N74" s="2" t="s">
        <v>13</v>
      </c>
      <c r="O74" s="4" t="s">
        <v>12</v>
      </c>
      <c r="P74" s="2" t="s">
        <v>13</v>
      </c>
      <c r="Q74" s="2" t="s">
        <v>14</v>
      </c>
    </row>
    <row r="75" spans="1:17" ht="20.25" customHeight="1" thickBot="1" x14ac:dyDescent="0.3">
      <c r="A75" s="16" t="s">
        <v>31</v>
      </c>
      <c r="B75" s="18">
        <v>200</v>
      </c>
      <c r="C75" s="11">
        <v>161</v>
      </c>
      <c r="D75" s="11">
        <v>169</v>
      </c>
      <c r="E75" s="11">
        <v>277</v>
      </c>
      <c r="F75" s="11">
        <v>241</v>
      </c>
      <c r="G75" s="11">
        <v>328</v>
      </c>
      <c r="H75" s="11">
        <v>296</v>
      </c>
      <c r="I75" s="11">
        <v>272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3">
        <f>B75*12</f>
        <v>2400</v>
      </c>
      <c r="P75" s="14">
        <f>SUM(C75:N75)</f>
        <v>1744</v>
      </c>
      <c r="Q75" s="15">
        <f>P75/O75</f>
        <v>0.72666666666666668</v>
      </c>
    </row>
    <row r="76" spans="1:17" ht="20.25" customHeight="1" thickBot="1" x14ac:dyDescent="0.3">
      <c r="A76" s="17" t="s">
        <v>30</v>
      </c>
      <c r="B76" s="18">
        <f>B75</f>
        <v>200</v>
      </c>
      <c r="C76" s="18">
        <f>C75</f>
        <v>161</v>
      </c>
      <c r="D76" s="18">
        <f t="shared" ref="D76:M76" si="24">D75</f>
        <v>169</v>
      </c>
      <c r="E76" s="18">
        <f t="shared" si="24"/>
        <v>277</v>
      </c>
      <c r="F76" s="18">
        <f t="shared" si="24"/>
        <v>241</v>
      </c>
      <c r="G76" s="18">
        <f t="shared" si="24"/>
        <v>328</v>
      </c>
      <c r="H76" s="18">
        <f t="shared" si="24"/>
        <v>296</v>
      </c>
      <c r="I76" s="18">
        <f t="shared" si="24"/>
        <v>272</v>
      </c>
      <c r="J76" s="18">
        <f t="shared" si="24"/>
        <v>0</v>
      </c>
      <c r="K76" s="18">
        <f t="shared" si="24"/>
        <v>0</v>
      </c>
      <c r="L76" s="18">
        <f t="shared" si="24"/>
        <v>0</v>
      </c>
      <c r="M76" s="18">
        <f t="shared" si="24"/>
        <v>0</v>
      </c>
      <c r="N76" s="18">
        <f>N75</f>
        <v>0</v>
      </c>
      <c r="O76" s="13">
        <f>B76*12</f>
        <v>2400</v>
      </c>
      <c r="P76" s="14">
        <f>P75</f>
        <v>1744</v>
      </c>
      <c r="Q76" s="15">
        <f t="shared" ref="Q76" si="25">Q75</f>
        <v>0.72666666666666668</v>
      </c>
    </row>
    <row r="77" spans="1:17" x14ac:dyDescent="0.25">
      <c r="A77" s="25"/>
      <c r="B77" s="26"/>
      <c r="C77" s="26"/>
      <c r="D77" s="8"/>
      <c r="E77" s="8"/>
      <c r="F77" s="8"/>
      <c r="G77" s="27"/>
      <c r="H77" s="8"/>
      <c r="I77" s="8"/>
      <c r="J77" s="8"/>
      <c r="K77" s="8"/>
      <c r="L77" s="8"/>
      <c r="M77" s="8"/>
      <c r="N77" s="8"/>
      <c r="O77" s="28"/>
      <c r="P77" s="29"/>
      <c r="Q77" s="30"/>
    </row>
    <row r="78" spans="1:17" ht="15.75" thickBot="1" x14ac:dyDescent="0.3">
      <c r="A78" s="20" t="s">
        <v>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2"/>
      <c r="P78" s="20"/>
      <c r="Q78" s="20"/>
    </row>
    <row r="79" spans="1:17" ht="15.75" thickBot="1" x14ac:dyDescent="0.3">
      <c r="A79" s="33"/>
      <c r="B79" s="35" t="s">
        <v>15</v>
      </c>
      <c r="C79" s="1" t="s">
        <v>0</v>
      </c>
      <c r="D79" s="1" t="s">
        <v>1</v>
      </c>
      <c r="E79" s="1" t="s">
        <v>2</v>
      </c>
      <c r="F79" s="1" t="s">
        <v>3</v>
      </c>
      <c r="G79" s="3" t="s">
        <v>4</v>
      </c>
      <c r="H79" s="3" t="s">
        <v>5</v>
      </c>
      <c r="I79" s="1" t="s">
        <v>6</v>
      </c>
      <c r="J79" s="1" t="s">
        <v>7</v>
      </c>
      <c r="K79" s="1" t="s">
        <v>8</v>
      </c>
      <c r="L79" s="1" t="s">
        <v>9</v>
      </c>
      <c r="M79" s="1" t="s">
        <v>10</v>
      </c>
      <c r="N79" s="1" t="s">
        <v>11</v>
      </c>
      <c r="O79" s="37" t="s">
        <v>43</v>
      </c>
      <c r="P79" s="38"/>
      <c r="Q79" s="39"/>
    </row>
    <row r="80" spans="1:17" ht="15.75" thickBot="1" x14ac:dyDescent="0.3">
      <c r="A80" s="34"/>
      <c r="B80" s="36"/>
      <c r="C80" s="2" t="s">
        <v>13</v>
      </c>
      <c r="D80" s="2" t="s">
        <v>13</v>
      </c>
      <c r="E80" s="2" t="s">
        <v>13</v>
      </c>
      <c r="F80" s="2" t="s">
        <v>13</v>
      </c>
      <c r="G80" s="4" t="s">
        <v>13</v>
      </c>
      <c r="H80" s="4" t="s">
        <v>13</v>
      </c>
      <c r="I80" s="2" t="s">
        <v>13</v>
      </c>
      <c r="J80" s="2" t="s">
        <v>13</v>
      </c>
      <c r="K80" s="2" t="s">
        <v>13</v>
      </c>
      <c r="L80" s="2" t="s">
        <v>13</v>
      </c>
      <c r="M80" s="2" t="s">
        <v>13</v>
      </c>
      <c r="N80" s="2" t="s">
        <v>13</v>
      </c>
      <c r="O80" s="4" t="s">
        <v>12</v>
      </c>
      <c r="P80" s="2" t="s">
        <v>13</v>
      </c>
      <c r="Q80" s="2" t="s">
        <v>14</v>
      </c>
    </row>
    <row r="81" spans="1:17" ht="20.25" customHeight="1" thickBot="1" x14ac:dyDescent="0.3">
      <c r="A81" s="16" t="s">
        <v>31</v>
      </c>
      <c r="B81" s="18">
        <v>90</v>
      </c>
      <c r="C81" s="11">
        <v>110</v>
      </c>
      <c r="D81" s="11">
        <v>100</v>
      </c>
      <c r="E81" s="11">
        <v>101</v>
      </c>
      <c r="F81" s="11">
        <v>97</v>
      </c>
      <c r="G81" s="11">
        <v>112</v>
      </c>
      <c r="H81" s="11">
        <v>100</v>
      </c>
      <c r="I81" s="11">
        <v>105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3">
        <f>B81*12</f>
        <v>1080</v>
      </c>
      <c r="P81" s="14">
        <f>SUM(C81:N81)</f>
        <v>725</v>
      </c>
      <c r="Q81" s="15">
        <f>P81/O81</f>
        <v>0.67129629629629628</v>
      </c>
    </row>
    <row r="82" spans="1:17" ht="20.25" customHeight="1" thickBot="1" x14ac:dyDescent="0.3">
      <c r="A82" s="17" t="s">
        <v>30</v>
      </c>
      <c r="B82" s="18">
        <f>B81</f>
        <v>90</v>
      </c>
      <c r="C82" s="18">
        <f>C81</f>
        <v>110</v>
      </c>
      <c r="D82" s="18">
        <f t="shared" ref="D82:N82" si="26">D81</f>
        <v>100</v>
      </c>
      <c r="E82" s="18">
        <f t="shared" si="26"/>
        <v>101</v>
      </c>
      <c r="F82" s="18">
        <f t="shared" si="26"/>
        <v>97</v>
      </c>
      <c r="G82" s="18">
        <f t="shared" si="26"/>
        <v>112</v>
      </c>
      <c r="H82" s="18">
        <f t="shared" si="26"/>
        <v>100</v>
      </c>
      <c r="I82" s="18">
        <f t="shared" si="26"/>
        <v>105</v>
      </c>
      <c r="J82" s="18">
        <f t="shared" si="26"/>
        <v>0</v>
      </c>
      <c r="K82" s="18">
        <f t="shared" si="26"/>
        <v>0</v>
      </c>
      <c r="L82" s="18">
        <f t="shared" si="26"/>
        <v>0</v>
      </c>
      <c r="M82" s="18">
        <f t="shared" si="26"/>
        <v>0</v>
      </c>
      <c r="N82" s="18">
        <f t="shared" si="26"/>
        <v>0</v>
      </c>
      <c r="O82" s="13">
        <f>B82*12</f>
        <v>1080</v>
      </c>
      <c r="P82" s="14">
        <f>P81</f>
        <v>725</v>
      </c>
      <c r="Q82" s="15">
        <f t="shared" ref="Q82" si="27">Q81</f>
        <v>0.67129629629629628</v>
      </c>
    </row>
    <row r="83" spans="1:17" x14ac:dyDescent="0.25">
      <c r="A83" s="31"/>
    </row>
  </sheetData>
  <mergeCells count="42">
    <mergeCell ref="B7:N7"/>
    <mergeCell ref="A21:A22"/>
    <mergeCell ref="A9:D9"/>
    <mergeCell ref="A11:A12"/>
    <mergeCell ref="O37:Q37"/>
    <mergeCell ref="O28:Q28"/>
    <mergeCell ref="A37:A38"/>
    <mergeCell ref="A28:A29"/>
    <mergeCell ref="O11:Q11"/>
    <mergeCell ref="B11:B12"/>
    <mergeCell ref="O21:Q21"/>
    <mergeCell ref="B21:B22"/>
    <mergeCell ref="B37:B38"/>
    <mergeCell ref="A20:Q20"/>
    <mergeCell ref="A27:Q27"/>
    <mergeCell ref="A36:Q36"/>
    <mergeCell ref="O67:Q67"/>
    <mergeCell ref="O61:Q61"/>
    <mergeCell ref="A67:A68"/>
    <mergeCell ref="O55:Q55"/>
    <mergeCell ref="A61:A62"/>
    <mergeCell ref="B61:B62"/>
    <mergeCell ref="B67:B68"/>
    <mergeCell ref="A60:Q60"/>
    <mergeCell ref="B28:B29"/>
    <mergeCell ref="O49:Q49"/>
    <mergeCell ref="A55:A56"/>
    <mergeCell ref="O43:Q43"/>
    <mergeCell ref="A49:A50"/>
    <mergeCell ref="B49:B50"/>
    <mergeCell ref="B55:B56"/>
    <mergeCell ref="A54:Q54"/>
    <mergeCell ref="A43:A44"/>
    <mergeCell ref="B43:B44"/>
    <mergeCell ref="A42:Q42"/>
    <mergeCell ref="A48:Q48"/>
    <mergeCell ref="A79:A80"/>
    <mergeCell ref="B79:B80"/>
    <mergeCell ref="O79:Q79"/>
    <mergeCell ref="A73:A74"/>
    <mergeCell ref="B73:B74"/>
    <mergeCell ref="O73:Q73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Eva Soares Coelho</cp:lastModifiedBy>
  <cp:lastPrinted>2025-02-11T16:21:09Z</cp:lastPrinted>
  <dcterms:created xsi:type="dcterms:W3CDTF">2020-12-14T19:05:34Z</dcterms:created>
  <dcterms:modified xsi:type="dcterms:W3CDTF">2025-08-08T18:53:36Z</dcterms:modified>
</cp:coreProperties>
</file>