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B529F626-C4F3-4CFA-8A27-F2118463F507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" l="1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2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<sst xmlns="http://schemas.openxmlformats.org/spreadsheetml/2006/main" count="362" uniqueCount="46">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</sst>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83"/>
  <sheetViews>
    <sheetView showGridLines="0" tabSelected="1" view="pageBreakPreview" topLeftCell="A54" zoomScale="83" zoomScaleNormal="83" zoomScaleSheetLayoutView="83" workbookViewId="0">
      <selection activeCell="F78" sqref="F78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49" t="s">
        <v>16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P7" s="32">
        <v>2025</v>
      </c>
    </row>
    <row r="9" spans="1:17" ht="15" customHeight="1" thickBot="1" x14ac:dyDescent="0.3">
      <c r="A9" s="50"/>
      <c r="B9" s="50"/>
      <c r="C9" s="50"/>
      <c r="D9" s="50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3"/>
      <c r="B11" s="42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4"/>
      <c r="B12" s="43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224</v>
      </c>
      <c r="E13" s="12">
        <v>292</v>
      </c>
      <c r="F13" s="12">
        <v>263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1005</v>
      </c>
      <c r="Q13" s="15">
        <f>P13/O13</f>
        <v>0.20937500000000001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505</v>
      </c>
      <c r="E14" s="12">
        <v>612</v>
      </c>
      <c r="F14" s="12">
        <v>553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2127</v>
      </c>
      <c r="Q14" s="15">
        <f t="shared" ref="Q14:Q18" si="1">P14/O14</f>
        <v>0.27269230769230768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192</v>
      </c>
      <c r="E15" s="12">
        <v>181</v>
      </c>
      <c r="F15" s="12">
        <v>192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711</v>
      </c>
      <c r="Q15" s="15">
        <f t="shared" si="1"/>
        <v>0.54861111111111116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208</v>
      </c>
      <c r="E16" s="12">
        <v>269</v>
      </c>
      <c r="F16" s="12">
        <v>300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967</v>
      </c>
      <c r="Q16" s="15">
        <f t="shared" si="1"/>
        <v>0.53722222222222227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14</v>
      </c>
      <c r="E17" s="12">
        <v>13</v>
      </c>
      <c r="F17" s="12">
        <v>11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49</v>
      </c>
      <c r="Q17" s="15">
        <f t="shared" si="1"/>
        <v>0.34027777777777779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1143</v>
      </c>
      <c r="E18" s="18">
        <f t="shared" si="3"/>
        <v>1367</v>
      </c>
      <c r="F18" s="18">
        <f t="shared" si="3"/>
        <v>1319</v>
      </c>
      <c r="G18" s="18">
        <f>SUM(G13:G17)</f>
        <v>0</v>
      </c>
      <c r="H18" s="18">
        <f>SUM(H13:H17)</f>
        <v>0</v>
      </c>
      <c r="I18" s="18">
        <f t="shared" si="3"/>
        <v>0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4859</v>
      </c>
      <c r="Q18" s="15">
        <f t="shared" si="1"/>
        <v>0.30675505050505053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5" t="s">
        <v>22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ht="20.100000000000001" customHeight="1" thickBot="1" x14ac:dyDescent="0.3">
      <c r="A21" s="33"/>
      <c r="B21" s="35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4"/>
      <c r="B22" s="36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198</v>
      </c>
      <c r="E23" s="12">
        <v>230</v>
      </c>
      <c r="F23" s="12">
        <v>205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851</v>
      </c>
      <c r="Q23" s="15">
        <f>P23/O23</f>
        <v>0.28366666666666668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245</v>
      </c>
      <c r="E24" s="12">
        <v>237</v>
      </c>
      <c r="F24" s="12">
        <v>294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987</v>
      </c>
      <c r="Q24" s="15">
        <f>P24/O24</f>
        <v>0.32900000000000001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443</v>
      </c>
      <c r="E25" s="18">
        <f t="shared" si="4"/>
        <v>467</v>
      </c>
      <c r="F25" s="18">
        <f t="shared" si="4"/>
        <v>499</v>
      </c>
      <c r="G25" s="18">
        <f>G24+G23</f>
        <v>0</v>
      </c>
      <c r="H25" s="18">
        <f t="shared" ref="H25" si="5">H24+H23</f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1838</v>
      </c>
      <c r="Q25" s="15">
        <f>P25/O25</f>
        <v>0.30633333333333335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5" t="s">
        <v>25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20.100000000000001" customHeight="1" thickBot="1" x14ac:dyDescent="0.3">
      <c r="A28" s="33"/>
      <c r="B28" s="35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4"/>
      <c r="B29" s="36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1">
        <v>10497</v>
      </c>
      <c r="E30" s="11">
        <v>10616</v>
      </c>
      <c r="F30" s="11">
        <v>10868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41072</v>
      </c>
      <c r="Q30" s="15">
        <f>P30/O30</f>
        <v>0.31115151515151518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1">
        <v>6372</v>
      </c>
      <c r="E31" s="11">
        <v>6900</v>
      </c>
      <c r="F31" s="11">
        <v>6335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4" si="7">SUM(C31:N31)</f>
        <v>25778</v>
      </c>
      <c r="Q31" s="15">
        <f>P31/O31</f>
        <v>0.32206396801599202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1">
        <v>2051</v>
      </c>
      <c r="E32" s="11">
        <v>2085</v>
      </c>
      <c r="F32" s="11">
        <v>2300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>SUM(C32:N32)</f>
        <v>8101</v>
      </c>
      <c r="Q32" s="15">
        <f t="shared" ref="Q32:Q33" si="8">P32/O32</f>
        <v>0.22502777777777777</v>
      </c>
    </row>
    <row r="33" spans="1:18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145</v>
      </c>
      <c r="E33" s="11">
        <v>128</v>
      </c>
      <c r="F33" s="11">
        <v>153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573</v>
      </c>
      <c r="Q33" s="15">
        <f t="shared" si="8"/>
        <v>0.23874999999999999</v>
      </c>
    </row>
    <row r="34" spans="1:18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19065</v>
      </c>
      <c r="E34" s="18">
        <f t="shared" ref="E34:N34" si="9">E31+E30+E32+E33</f>
        <v>19729</v>
      </c>
      <c r="F34" s="18">
        <f t="shared" si="9"/>
        <v>19656</v>
      </c>
      <c r="G34" s="18">
        <f>G31+G30+G32+G33</f>
        <v>0</v>
      </c>
      <c r="H34" s="18">
        <f t="shared" ref="H34" si="10">H31+H30+H32+H33</f>
        <v>0</v>
      </c>
      <c r="I34" s="18">
        <f t="shared" si="9"/>
        <v>0</v>
      </c>
      <c r="J34" s="18">
        <f t="shared" si="9"/>
        <v>0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si="7"/>
        <v>75524</v>
      </c>
      <c r="Q34" s="15">
        <f>P34/O34</f>
        <v>0.30156524516850342</v>
      </c>
    </row>
    <row r="35" spans="1:18" ht="20.100000000000001" customHeight="1" x14ac:dyDescent="0.25">
      <c r="A35" s="19"/>
    </row>
    <row r="36" spans="1:18" ht="20.100000000000001" customHeight="1" thickBot="1" x14ac:dyDescent="0.3">
      <c r="A36" s="45" t="s">
        <v>34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5" t="s">
        <v>45</v>
      </c>
    </row>
    <row r="37" spans="1:18" ht="20.100000000000001" customHeight="1" thickBot="1" x14ac:dyDescent="0.3">
      <c r="A37" s="33"/>
      <c r="B37" s="35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8" ht="27" customHeight="1" thickBot="1" x14ac:dyDescent="0.3">
      <c r="A38" s="34"/>
      <c r="B38" s="36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8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1546</v>
      </c>
      <c r="E39" s="11">
        <v>1632</v>
      </c>
      <c r="F39" s="11">
        <v>1596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6317</v>
      </c>
      <c r="Q39" s="15">
        <f>P39/O39</f>
        <v>0.30965686274509802</v>
      </c>
    </row>
    <row r="40" spans="1:18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1">C39</f>
        <v>1543</v>
      </c>
      <c r="D40" s="18">
        <f t="shared" si="11"/>
        <v>1546</v>
      </c>
      <c r="E40" s="18">
        <f t="shared" si="11"/>
        <v>1632</v>
      </c>
      <c r="F40" s="18">
        <f t="shared" si="11"/>
        <v>1596</v>
      </c>
      <c r="G40" s="18">
        <f t="shared" si="11"/>
        <v>0</v>
      </c>
      <c r="H40" s="18">
        <f t="shared" ref="H40" si="12">H39</f>
        <v>0</v>
      </c>
      <c r="I40" s="18">
        <f t="shared" si="11"/>
        <v>0</v>
      </c>
      <c r="J40" s="18">
        <f t="shared" si="11"/>
        <v>0</v>
      </c>
      <c r="K40" s="18">
        <f t="shared" si="11"/>
        <v>0</v>
      </c>
      <c r="L40" s="18">
        <f t="shared" si="11"/>
        <v>0</v>
      </c>
      <c r="M40" s="18">
        <f t="shared" si="11"/>
        <v>0</v>
      </c>
      <c r="N40" s="18">
        <f t="shared" si="11"/>
        <v>0</v>
      </c>
      <c r="O40" s="13">
        <f>B40*12</f>
        <v>20400</v>
      </c>
      <c r="P40" s="14">
        <f t="shared" si="11"/>
        <v>6317</v>
      </c>
      <c r="Q40" s="15">
        <f>P40/O40</f>
        <v>0.30965686274509802</v>
      </c>
    </row>
    <row r="41" spans="1:18" ht="20.100000000000001" customHeight="1" x14ac:dyDescent="0.25">
      <c r="A41" s="19"/>
    </row>
    <row r="42" spans="1:18" ht="20.100000000000001" customHeight="1" thickBot="1" x14ac:dyDescent="0.3">
      <c r="A42" s="45" t="s">
        <v>39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8" ht="20.100000000000001" customHeight="1" thickBot="1" x14ac:dyDescent="0.3">
      <c r="A43" s="33"/>
      <c r="B43" s="35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8" ht="25.5" customHeight="1" thickBot="1" x14ac:dyDescent="0.3">
      <c r="A44" s="34"/>
      <c r="B44" s="36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8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3486</v>
      </c>
      <c r="E45" s="11">
        <v>3782</v>
      </c>
      <c r="F45" s="11">
        <v>3755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14808</v>
      </c>
      <c r="Q45" s="15">
        <f>P45/O45</f>
        <v>0.31161616161616162</v>
      </c>
    </row>
    <row r="46" spans="1:18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3">D45</f>
        <v>3486</v>
      </c>
      <c r="E46" s="18">
        <f t="shared" si="13"/>
        <v>3782</v>
      </c>
      <c r="F46" s="18">
        <f t="shared" si="13"/>
        <v>3755</v>
      </c>
      <c r="G46" s="18">
        <f>G45</f>
        <v>0</v>
      </c>
      <c r="H46" s="18">
        <f t="shared" ref="H46" si="14">H45</f>
        <v>0</v>
      </c>
      <c r="I46" s="18">
        <f t="shared" si="13"/>
        <v>0</v>
      </c>
      <c r="J46" s="18">
        <f t="shared" si="13"/>
        <v>0</v>
      </c>
      <c r="K46" s="18">
        <f t="shared" si="13"/>
        <v>0</v>
      </c>
      <c r="L46" s="18">
        <f t="shared" si="13"/>
        <v>0</v>
      </c>
      <c r="M46" s="18">
        <f t="shared" si="13"/>
        <v>0</v>
      </c>
      <c r="N46" s="18">
        <f t="shared" si="13"/>
        <v>0</v>
      </c>
      <c r="O46" s="14">
        <f>B46*12</f>
        <v>47520</v>
      </c>
      <c r="P46" s="14">
        <f>P45</f>
        <v>14808</v>
      </c>
      <c r="Q46" s="15">
        <f>P46/O46</f>
        <v>0.31161616161616162</v>
      </c>
    </row>
    <row r="47" spans="1:18" ht="20.100000000000001" customHeight="1" x14ac:dyDescent="0.25">
      <c r="A47" s="19"/>
    </row>
    <row r="48" spans="1:18" ht="20.100000000000001" customHeight="1" thickBot="1" x14ac:dyDescent="0.3">
      <c r="A48" s="45" t="s">
        <v>32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ht="20.100000000000001" customHeight="1" thickBot="1" x14ac:dyDescent="0.3">
      <c r="A49" s="33"/>
      <c r="B49" s="35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4"/>
      <c r="B50" s="36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218</v>
      </c>
      <c r="E51" s="11">
        <v>231</v>
      </c>
      <c r="F51" s="11">
        <v>207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922</v>
      </c>
      <c r="Q51" s="15">
        <f>P51/O51</f>
        <v>0.42685185185185187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5">C51</f>
        <v>266</v>
      </c>
      <c r="D52" s="18">
        <f t="shared" si="15"/>
        <v>218</v>
      </c>
      <c r="E52" s="18">
        <f t="shared" si="15"/>
        <v>231</v>
      </c>
      <c r="F52" s="18">
        <f t="shared" si="15"/>
        <v>207</v>
      </c>
      <c r="G52" s="18">
        <f t="shared" si="15"/>
        <v>0</v>
      </c>
      <c r="H52" s="18">
        <f t="shared" ref="H52" si="16">H51</f>
        <v>0</v>
      </c>
      <c r="I52" s="18">
        <f t="shared" si="15"/>
        <v>0</v>
      </c>
      <c r="J52" s="18">
        <f t="shared" si="15"/>
        <v>0</v>
      </c>
      <c r="K52" s="18">
        <f t="shared" si="15"/>
        <v>0</v>
      </c>
      <c r="L52" s="18">
        <f t="shared" si="15"/>
        <v>0</v>
      </c>
      <c r="M52" s="18">
        <f t="shared" si="15"/>
        <v>0</v>
      </c>
      <c r="N52" s="18">
        <f t="shared" si="15"/>
        <v>0</v>
      </c>
      <c r="O52" s="13">
        <f>B52*12</f>
        <v>2160</v>
      </c>
      <c r="P52" s="14">
        <f>P51</f>
        <v>922</v>
      </c>
      <c r="Q52" s="15">
        <f>P52/O52</f>
        <v>0.42685185185185187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44" t="s">
        <v>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 ht="20.100000000000001" customHeight="1" thickBot="1" x14ac:dyDescent="0.3">
      <c r="A55" s="40"/>
      <c r="B55" s="42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6" t="s">
        <v>43</v>
      </c>
      <c r="P55" s="47"/>
      <c r="Q55" s="48"/>
    </row>
    <row r="56" spans="1:17" ht="25.5" customHeight="1" thickBot="1" x14ac:dyDescent="0.3">
      <c r="A56" s="41"/>
      <c r="B56" s="43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238</v>
      </c>
      <c r="E57" s="11">
        <v>294</v>
      </c>
      <c r="F57" s="11">
        <v>190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909</v>
      </c>
      <c r="Q57" s="23">
        <f>P57/O57</f>
        <v>0.37874999999999998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7">C57</f>
        <v>187</v>
      </c>
      <c r="D58" s="11">
        <f t="shared" si="17"/>
        <v>238</v>
      </c>
      <c r="E58" s="11">
        <f t="shared" si="17"/>
        <v>294</v>
      </c>
      <c r="F58" s="11">
        <f t="shared" si="17"/>
        <v>190</v>
      </c>
      <c r="G58" s="11">
        <f t="shared" si="17"/>
        <v>0</v>
      </c>
      <c r="H58" s="11">
        <f t="shared" si="17"/>
        <v>0</v>
      </c>
      <c r="I58" s="11">
        <f t="shared" si="17"/>
        <v>0</v>
      </c>
      <c r="J58" s="11">
        <f t="shared" si="17"/>
        <v>0</v>
      </c>
      <c r="K58" s="11">
        <f t="shared" si="17"/>
        <v>0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3">
        <f>B58*12</f>
        <v>2400</v>
      </c>
      <c r="P58" s="13">
        <f t="shared" si="17"/>
        <v>909</v>
      </c>
      <c r="Q58" s="23">
        <f>P58/O58</f>
        <v>0.37874999999999998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5" t="s">
        <v>36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ht="20.100000000000001" customHeight="1" thickBot="1" x14ac:dyDescent="0.3">
      <c r="A61" s="33"/>
      <c r="B61" s="35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4"/>
      <c r="B62" s="36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106</v>
      </c>
      <c r="E63" s="11">
        <v>101</v>
      </c>
      <c r="F63" s="11">
        <v>109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425</v>
      </c>
      <c r="Q63" s="15">
        <f>P63/O63</f>
        <v>0.35416666666666669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8">C63</f>
        <v>109</v>
      </c>
      <c r="D64" s="18">
        <f t="shared" si="18"/>
        <v>106</v>
      </c>
      <c r="E64" s="18">
        <f t="shared" si="18"/>
        <v>101</v>
      </c>
      <c r="F64" s="18">
        <f t="shared" si="18"/>
        <v>109</v>
      </c>
      <c r="G64" s="18">
        <f t="shared" si="18"/>
        <v>0</v>
      </c>
      <c r="H64" s="18">
        <f t="shared" ref="H64" si="19">H63</f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3">
        <f>B64*12</f>
        <v>1200</v>
      </c>
      <c r="P64" s="14">
        <f>P63</f>
        <v>425</v>
      </c>
      <c r="Q64" s="15">
        <f t="shared" ref="Q64" si="20">P64/O64</f>
        <v>0.35416666666666669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3"/>
      <c r="B67" s="35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4"/>
      <c r="B68" s="36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2226</v>
      </c>
      <c r="E69" s="11">
        <v>3331</v>
      </c>
      <c r="F69" s="11">
        <v>2408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10742</v>
      </c>
      <c r="Q69" s="15">
        <f>P69/O69</f>
        <v>0.44758333333333333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1">D69</f>
        <v>2226</v>
      </c>
      <c r="E70" s="18">
        <f t="shared" si="21"/>
        <v>3331</v>
      </c>
      <c r="F70" s="18">
        <f t="shared" si="21"/>
        <v>2408</v>
      </c>
      <c r="G70" s="18">
        <f t="shared" si="21"/>
        <v>0</v>
      </c>
      <c r="H70" s="18">
        <f t="shared" ref="H70" si="22">H69</f>
        <v>0</v>
      </c>
      <c r="I70" s="18">
        <f t="shared" si="21"/>
        <v>0</v>
      </c>
      <c r="J70" s="18">
        <f t="shared" si="21"/>
        <v>0</v>
      </c>
      <c r="K70" s="18">
        <f t="shared" si="21"/>
        <v>0</v>
      </c>
      <c r="L70" s="18">
        <f t="shared" si="21"/>
        <v>0</v>
      </c>
      <c r="M70" s="18">
        <f t="shared" si="21"/>
        <v>0</v>
      </c>
      <c r="N70" s="18">
        <f t="shared" si="21"/>
        <v>0</v>
      </c>
      <c r="O70" s="13">
        <f>2000*12</f>
        <v>24000</v>
      </c>
      <c r="P70" s="14">
        <f>P69</f>
        <v>10742</v>
      </c>
      <c r="Q70" s="15">
        <f t="shared" si="21"/>
        <v>0.44758333333333333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3"/>
      <c r="B73" s="35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4"/>
      <c r="B74" s="36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169</v>
      </c>
      <c r="E75" s="11">
        <v>277</v>
      </c>
      <c r="F75" s="11">
        <v>241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848</v>
      </c>
      <c r="Q75" s="15">
        <f>P75/O75</f>
        <v>0.35333333333333333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3">D75</f>
        <v>169</v>
      </c>
      <c r="E76" s="18">
        <f t="shared" si="23"/>
        <v>277</v>
      </c>
      <c r="F76" s="18">
        <f t="shared" si="23"/>
        <v>241</v>
      </c>
      <c r="G76" s="18">
        <f t="shared" si="23"/>
        <v>0</v>
      </c>
      <c r="H76" s="18">
        <f t="shared" si="23"/>
        <v>0</v>
      </c>
      <c r="I76" s="18">
        <f t="shared" si="23"/>
        <v>0</v>
      </c>
      <c r="J76" s="18">
        <f t="shared" si="23"/>
        <v>0</v>
      </c>
      <c r="K76" s="18">
        <f t="shared" si="23"/>
        <v>0</v>
      </c>
      <c r="L76" s="18">
        <f t="shared" si="23"/>
        <v>0</v>
      </c>
      <c r="M76" s="18">
        <f t="shared" si="23"/>
        <v>0</v>
      </c>
      <c r="N76" s="18">
        <f>N75</f>
        <v>0</v>
      </c>
      <c r="O76" s="13">
        <f>B76*12</f>
        <v>2400</v>
      </c>
      <c r="P76" s="14">
        <f>P75</f>
        <v>848</v>
      </c>
      <c r="Q76" s="15">
        <f t="shared" ref="Q76" si="24">Q75</f>
        <v>0.35333333333333333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3"/>
      <c r="B79" s="35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4"/>
      <c r="B80" s="36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100</v>
      </c>
      <c r="E81" s="11">
        <v>101</v>
      </c>
      <c r="F81" s="11">
        <v>97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408</v>
      </c>
      <c r="Q81" s="15">
        <f>P81/O81</f>
        <v>0.37777777777777777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5">D81</f>
        <v>100</v>
      </c>
      <c r="E82" s="18">
        <f t="shared" si="25"/>
        <v>101</v>
      </c>
      <c r="F82" s="18">
        <f t="shared" si="25"/>
        <v>97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3">
        <f>B82*12</f>
        <v>1080</v>
      </c>
      <c r="P82" s="14">
        <f>P81</f>
        <v>408</v>
      </c>
      <c r="Q82" s="15">
        <f t="shared" ref="Q82" si="26">Q81</f>
        <v>0.37777777777777777</v>
      </c>
    </row>
    <row r="83" spans="1:17" x14ac:dyDescent="0.25">
      <c r="A83" s="31"/>
    </row>
  </sheetData>
  <mergeCells count="42"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  <mergeCell ref="O67:Q67"/>
    <mergeCell ref="O61:Q61"/>
    <mergeCell ref="A67:A68"/>
    <mergeCell ref="O55:Q55"/>
    <mergeCell ref="A61:A62"/>
    <mergeCell ref="B61:B62"/>
    <mergeCell ref="B67:B68"/>
    <mergeCell ref="A60:Q60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A79:A80"/>
    <mergeCell ref="B79:B80"/>
    <mergeCell ref="O79:Q79"/>
    <mergeCell ref="A73:A74"/>
    <mergeCell ref="B73:B74"/>
    <mergeCell ref="O73:Q73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2025-02-11T16:21:09Z</cp:lastPrinted>
  <dcterms:created xsi:type="dcterms:W3CDTF">2020-12-14T19:05:34Z</dcterms:created>
  <dcterms:modified xsi:type="dcterms:W3CDTF">2025-05-13T14:40:36Z</dcterms:modified>
</cp:coreProperties>
</file>